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812"/>
  <workbookPr date1904="1" showInkAnnotation="0" autoCompressPictures="0"/>
  <bookViews>
    <workbookView xWindow="240" yWindow="240" windowWidth="25360" windowHeight="1570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12" i="1" l="1"/>
  <c r="I122" i="1"/>
  <c r="I121" i="1"/>
  <c r="I99" i="1"/>
  <c r="I100" i="1"/>
  <c r="I101" i="1"/>
  <c r="I102" i="1"/>
  <c r="I103" i="1"/>
  <c r="I98" i="1"/>
  <c r="I123" i="1"/>
  <c r="I120" i="1"/>
  <c r="I119" i="1"/>
  <c r="I118" i="1"/>
  <c r="I117" i="1"/>
  <c r="I116" i="1"/>
  <c r="I115" i="1"/>
  <c r="I114" i="1"/>
  <c r="I113" i="1"/>
  <c r="I111" i="1"/>
  <c r="I110" i="1"/>
  <c r="I109" i="1"/>
  <c r="I108" i="1"/>
  <c r="I107" i="1"/>
  <c r="I106" i="1"/>
  <c r="I105" i="1"/>
  <c r="I104" i="1"/>
  <c r="I97" i="1"/>
  <c r="I96" i="1"/>
  <c r="I95" i="1"/>
  <c r="I94" i="1"/>
  <c r="I93" i="1"/>
  <c r="I92" i="1"/>
  <c r="I91" i="1"/>
  <c r="I90" i="1"/>
  <c r="I89" i="1"/>
  <c r="I88" i="1"/>
  <c r="G87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<sst xmlns="http://schemas.openxmlformats.org/spreadsheetml/2006/main" count="524" uniqueCount="346">
  <si>
    <t>1.1 Strengthen inter-ministerial and inter-departmental dialogue for fully utilising SWAp structures according to ESIP, including NSAs</t>
  </si>
  <si>
    <t>Direct Expenditure</t>
    <phoneticPr fontId="3" type="noConversion"/>
  </si>
  <si>
    <t>ANNEX III</t>
    <phoneticPr fontId="3" type="noConversion"/>
  </si>
  <si>
    <t>a</t>
    <phoneticPr fontId="3" type="noConversion"/>
  </si>
  <si>
    <t>e</t>
    <phoneticPr fontId="3" type="noConversion"/>
  </si>
  <si>
    <t>Executive Workshop presenting final Report</t>
    <phoneticPr fontId="3" type="noConversion"/>
  </si>
  <si>
    <t>30 persons, Tea &amp; Lunch</t>
    <phoneticPr fontId="3" type="noConversion"/>
  </si>
  <si>
    <t>f</t>
    <phoneticPr fontId="3" type="noConversion"/>
  </si>
  <si>
    <t>d</t>
    <phoneticPr fontId="3" type="noConversion"/>
  </si>
  <si>
    <t>Production of Final Report</t>
    <phoneticPr fontId="3" type="noConversion"/>
  </si>
  <si>
    <t>Reports</t>
    <phoneticPr fontId="3" type="noConversion"/>
  </si>
  <si>
    <t>Direct Expenditure</t>
    <phoneticPr fontId="3" type="noConversion"/>
  </si>
  <si>
    <t>1.1.2</t>
    <phoneticPr fontId="3" type="noConversion"/>
  </si>
  <si>
    <t>1.1.2 Support to strengthen the institutional arrangements in pursuit of the ESIP goals</t>
    <phoneticPr fontId="3" type="noConversion"/>
  </si>
  <si>
    <t>a</t>
    <phoneticPr fontId="3" type="noConversion"/>
  </si>
  <si>
    <t>ESIP Committee</t>
    <phoneticPr fontId="3" type="noConversion"/>
  </si>
  <si>
    <t>Monthly Committee Meetings</t>
    <phoneticPr fontId="3" type="noConversion"/>
  </si>
  <si>
    <t>b</t>
    <phoneticPr fontId="3" type="noConversion"/>
  </si>
  <si>
    <t>Development of ESIP Manual including Communications, Dialogue and  Sensitization strategy</t>
    <phoneticPr fontId="3" type="noConversion"/>
  </si>
  <si>
    <t>c</t>
    <phoneticPr fontId="3" type="noConversion"/>
  </si>
  <si>
    <t>1 Regional Workshop presenting draft strategy</t>
    <phoneticPr fontId="3" type="noConversion"/>
  </si>
  <si>
    <t>2 days, 40 persons</t>
    <phoneticPr fontId="3" type="noConversion"/>
  </si>
  <si>
    <t>Direct Expenditure</t>
    <phoneticPr fontId="3" type="noConversion"/>
  </si>
  <si>
    <t>1.1.1 Review of Education Sector Improvement Programme at National and Sub-National levels to understand the progress of the PNG SWAp</t>
    <phoneticPr fontId="3" type="noConversion"/>
  </si>
  <si>
    <t>a</t>
    <phoneticPr fontId="3" type="noConversion"/>
  </si>
  <si>
    <t>Develop and Produce Research Materials</t>
    <phoneticPr fontId="3" type="noConversion"/>
  </si>
  <si>
    <t>b</t>
    <phoneticPr fontId="3" type="noConversion"/>
  </si>
  <si>
    <t>Four Province Review of ESIP (Two DOE Personnel, One Vehicle, five days per review)</t>
    <phoneticPr fontId="3" type="noConversion"/>
  </si>
  <si>
    <t>4 Missions of 2 people</t>
    <phoneticPr fontId="3" type="noConversion"/>
  </si>
  <si>
    <t>Direct Expenditure</t>
    <phoneticPr fontId="3" type="noConversion"/>
  </si>
  <si>
    <t>c</t>
    <phoneticPr fontId="3" type="noConversion"/>
  </si>
  <si>
    <t>4 Regional Review Workshops (including 1.1.4, 1.2.1, and 1.3.1)</t>
    <phoneticPr fontId="3" type="noConversion"/>
  </si>
  <si>
    <t>2 days, 40 people</t>
    <phoneticPr fontId="3" type="noConversion"/>
  </si>
  <si>
    <t>d</t>
    <phoneticPr fontId="3" type="noConversion"/>
  </si>
  <si>
    <t>1 National Workshop presenting draft Findings</t>
    <phoneticPr fontId="3" type="noConversion"/>
  </si>
  <si>
    <t>30 persons, 1 day</t>
    <phoneticPr fontId="3" type="noConversion"/>
  </si>
  <si>
    <t>Activity Code</t>
  </si>
  <si>
    <t>Activity Details</t>
  </si>
  <si>
    <t>Number 
of Units</t>
  </si>
  <si>
    <t>Unit Price
PGK</t>
    <phoneticPr fontId="3" type="noConversion"/>
  </si>
  <si>
    <t>Amount
PGK</t>
    <phoneticPr fontId="3" type="noConversion"/>
  </si>
  <si>
    <t>Type of Expenditure</t>
    <phoneticPr fontId="3" type="noConversion"/>
  </si>
  <si>
    <t>Q1</t>
    <phoneticPr fontId="3" type="noConversion"/>
  </si>
  <si>
    <t>Q2</t>
    <phoneticPr fontId="3" type="noConversion"/>
  </si>
  <si>
    <t>Q3</t>
    <phoneticPr fontId="3" type="noConversion"/>
  </si>
  <si>
    <t>Q4</t>
    <phoneticPr fontId="3" type="noConversion"/>
  </si>
  <si>
    <t>Q5</t>
    <phoneticPr fontId="3" type="noConversion"/>
  </si>
  <si>
    <t>Q6</t>
    <phoneticPr fontId="3" type="noConversion"/>
  </si>
  <si>
    <t>Q7</t>
    <phoneticPr fontId="3" type="noConversion"/>
  </si>
  <si>
    <t>Q8</t>
    <phoneticPr fontId="3" type="noConversion"/>
  </si>
  <si>
    <t>Q9</t>
    <phoneticPr fontId="3" type="noConversion"/>
  </si>
  <si>
    <t>Q10</t>
    <phoneticPr fontId="3" type="noConversion"/>
  </si>
  <si>
    <t>Q11</t>
    <phoneticPr fontId="3" type="noConversion"/>
  </si>
  <si>
    <t>Q12</t>
    <phoneticPr fontId="3" type="noConversion"/>
  </si>
  <si>
    <t>-</t>
    <phoneticPr fontId="3" type="noConversion"/>
  </si>
  <si>
    <t>INCEPTION</t>
    <phoneticPr fontId="3" type="noConversion"/>
  </si>
  <si>
    <t>Review &amp; finalisation of HRDP1 Result-Areas and Programme Estimate</t>
    <phoneticPr fontId="3" type="noConversion"/>
  </si>
  <si>
    <t>None</t>
    <phoneticPr fontId="3" type="noConversion"/>
  </si>
  <si>
    <t>C.1 Management capacity of PNG’s education system for decision-making, planning, assessment, monitoring of education system</t>
    <phoneticPr fontId="3" type="noConversion"/>
  </si>
  <si>
    <t>Review of existing expenditure framework and relationship of medium-term and annual planning/budgeting at national and sub-national levels</t>
    <phoneticPr fontId="3" type="noConversion"/>
  </si>
  <si>
    <t>1.1.1</t>
    <phoneticPr fontId="3" type="noConversion"/>
  </si>
  <si>
    <t>4 Province Review of budgeting and practises (Two DOE Personnel, One Vehicle, five days per review)</t>
    <phoneticPr fontId="3" type="noConversion"/>
  </si>
  <si>
    <t>3 Missions of 2 people</t>
    <phoneticPr fontId="3" type="noConversion"/>
  </si>
  <si>
    <t xml:space="preserve">Strengthening/ further development of a draft medium-term expenditure framework and guidelines </t>
    <phoneticPr fontId="3" type="noConversion"/>
  </si>
  <si>
    <t>Tender Dossier for Grant Award to PNG research institution</t>
    <phoneticPr fontId="3" type="noConversion"/>
  </si>
  <si>
    <t>Tender Dossier</t>
    <phoneticPr fontId="3" type="noConversion"/>
  </si>
  <si>
    <t>Direct Expenditure</t>
    <phoneticPr fontId="3" type="noConversion"/>
  </si>
  <si>
    <t>b</t>
    <phoneticPr fontId="3" type="noConversion"/>
  </si>
  <si>
    <t>Grant Award</t>
    <phoneticPr fontId="3" type="noConversion"/>
  </si>
  <si>
    <t>Lumpsum</t>
    <phoneticPr fontId="3" type="noConversion"/>
  </si>
  <si>
    <t>Grant</t>
    <phoneticPr fontId="3" type="noConversion"/>
  </si>
  <si>
    <t>c</t>
    <phoneticPr fontId="3" type="noConversion"/>
  </si>
  <si>
    <t>Research Missions - Sub-National Levels (DOE personnel)</t>
    <phoneticPr fontId="3" type="noConversion"/>
  </si>
  <si>
    <t>5 Missions for 2 persons for 5 days</t>
    <phoneticPr fontId="3" type="noConversion"/>
  </si>
  <si>
    <t>Direct Expenditure</t>
    <phoneticPr fontId="3" type="noConversion"/>
  </si>
  <si>
    <t>Monthly Monitoring Meetings</t>
    <phoneticPr fontId="3" type="noConversion"/>
  </si>
  <si>
    <t>Multi-Department on-going monthly meetings refreshments</t>
    <phoneticPr fontId="3" type="noConversion"/>
  </si>
  <si>
    <t>Direct Expenditure</t>
    <phoneticPr fontId="3" type="noConversion"/>
  </si>
  <si>
    <t>Drafting materials (paper, stationary, etc.)</t>
    <phoneticPr fontId="3" type="noConversion"/>
  </si>
  <si>
    <t>Direct Expenditure</t>
    <phoneticPr fontId="3" type="noConversion"/>
  </si>
  <si>
    <t>Regional Consultation Meetings - Draft</t>
    <phoneticPr fontId="3" type="noConversion"/>
  </si>
  <si>
    <t>2 days, 40 persons</t>
    <phoneticPr fontId="3" type="noConversion"/>
  </si>
  <si>
    <t>g</t>
    <phoneticPr fontId="3" type="noConversion"/>
  </si>
  <si>
    <t>National Consultation Meetings - Draft</t>
    <phoneticPr fontId="3" type="noConversion"/>
  </si>
  <si>
    <t>1 day, 100 persons</t>
    <phoneticPr fontId="3" type="noConversion"/>
  </si>
  <si>
    <t>h</t>
    <phoneticPr fontId="3" type="noConversion"/>
  </si>
  <si>
    <t>d</t>
    <phoneticPr fontId="3" type="noConversion"/>
  </si>
  <si>
    <t>1 National Workshop presenting draft strategy</t>
    <phoneticPr fontId="3" type="noConversion"/>
  </si>
  <si>
    <t>1 day, 30 persons</t>
    <phoneticPr fontId="3" type="noConversion"/>
  </si>
  <si>
    <t>Mid-Year Education Sector Review</t>
    <phoneticPr fontId="3" type="noConversion"/>
  </si>
  <si>
    <t>Annual Education Sectior Review</t>
    <phoneticPr fontId="3" type="noConversion"/>
  </si>
  <si>
    <t>(see 1.2.4)</t>
  </si>
  <si>
    <t>Direct Expenditure</t>
    <phoneticPr fontId="3" type="noConversion"/>
  </si>
  <si>
    <t>e</t>
    <phoneticPr fontId="3" type="noConversion"/>
  </si>
  <si>
    <t>Research Budget in support of ESIP Committee (see 1.4.3)</t>
    <phoneticPr fontId="3" type="noConversion"/>
  </si>
  <si>
    <t>Grant</t>
    <phoneticPr fontId="3" type="noConversion"/>
  </si>
  <si>
    <t>Production of ESIP Manual and Procedures</t>
    <phoneticPr fontId="3" type="noConversion"/>
  </si>
  <si>
    <t>Documents</t>
    <phoneticPr fontId="3" type="noConversion"/>
  </si>
  <si>
    <t>Direct Expenditure</t>
    <phoneticPr fontId="3" type="noConversion"/>
  </si>
  <si>
    <t>1.1.3</t>
    <phoneticPr fontId="3" type="noConversion"/>
  </si>
  <si>
    <t>1.1.3 Support for the development of a Single Education Policy/Review of Education Act and Alignment of Education Policies within Legal Framework</t>
    <phoneticPr fontId="3" type="noConversion"/>
  </si>
  <si>
    <t>Legal Framework &amp; Operationalisation</t>
    <phoneticPr fontId="3" type="noConversion"/>
  </si>
  <si>
    <t>Direct Expenditure, Grant, Supply Contract</t>
    <phoneticPr fontId="3" type="noConversion"/>
  </si>
  <si>
    <t>Regional Consultation of M&amp;E Framework and Policy (50 participants at Regional level)</t>
    <phoneticPr fontId="3" type="noConversion"/>
  </si>
  <si>
    <t>2 day, 40 person</t>
    <phoneticPr fontId="3" type="noConversion"/>
  </si>
  <si>
    <t>National Consultation of M&amp;E Framework and Policy</t>
    <phoneticPr fontId="3" type="noConversion"/>
  </si>
  <si>
    <t>1 day, 30 persons</t>
    <phoneticPr fontId="3" type="noConversion"/>
  </si>
  <si>
    <t>Production of Final M&amp;E Framework and Policy</t>
    <phoneticPr fontId="3" type="noConversion"/>
  </si>
  <si>
    <t>Publication</t>
    <phoneticPr fontId="3" type="noConversion"/>
  </si>
  <si>
    <t>Supply Contract</t>
    <phoneticPr fontId="3" type="noConversion"/>
  </si>
  <si>
    <t>Sub-national M&amp;E HR Capacity Building</t>
    <phoneticPr fontId="3" type="noConversion"/>
  </si>
  <si>
    <t>see 1.4.1</t>
    <phoneticPr fontId="3" type="noConversion"/>
  </si>
  <si>
    <t>Supply Contract, Grant</t>
    <phoneticPr fontId="3" type="noConversion"/>
  </si>
  <si>
    <t>1.2.3</t>
    <phoneticPr fontId="3" type="noConversion"/>
  </si>
  <si>
    <t xml:space="preserve">Regional Consultation of the draft medium-term expenditure framework and guidelines </t>
    <phoneticPr fontId="3" type="noConversion"/>
  </si>
  <si>
    <t>1 Regional Consultation of 40 participants, 2 days</t>
    <phoneticPr fontId="3" type="noConversion"/>
  </si>
  <si>
    <t>f</t>
    <phoneticPr fontId="3" type="noConversion"/>
  </si>
  <si>
    <t xml:space="preserve">National Consultation of the draft medium-term expenditure framework and guidelines </t>
    <phoneticPr fontId="3" type="noConversion"/>
  </si>
  <si>
    <t>1 National Consultation of 30 participants, 1 days</t>
    <phoneticPr fontId="3" type="noConversion"/>
  </si>
  <si>
    <t>g</t>
    <phoneticPr fontId="3" type="noConversion"/>
  </si>
  <si>
    <t>Implementation of final medium-term expenditure framework</t>
    <phoneticPr fontId="3" type="noConversion"/>
  </si>
  <si>
    <t>Launch (Lump-sum)</t>
    <phoneticPr fontId="3" type="noConversion"/>
  </si>
  <si>
    <t xml:space="preserve">1.2 Strengthen performance M&amp;E system at all levels </t>
  </si>
  <si>
    <t>1.2.1</t>
    <phoneticPr fontId="3" type="noConversion"/>
  </si>
  <si>
    <t>1.2.1 Review of Monitoring and Evaluation structures at National and Sub-National level</t>
    <phoneticPr fontId="3" type="noConversion"/>
  </si>
  <si>
    <t>Develop and Produce Research Materials</t>
    <phoneticPr fontId="3" type="noConversion"/>
  </si>
  <si>
    <t>Direct Expenditure</t>
    <phoneticPr fontId="3" type="noConversion"/>
  </si>
  <si>
    <t>b</t>
    <phoneticPr fontId="3" type="noConversion"/>
  </si>
  <si>
    <t>Three Provincial Reviews of M&amp;E Framework and practises (Two DOE Personnel, One Vehicle, five days per review)</t>
    <phoneticPr fontId="3" type="noConversion"/>
  </si>
  <si>
    <t>Executive Workshop presenting Report of Review</t>
    <phoneticPr fontId="3" type="noConversion"/>
  </si>
  <si>
    <t>Tea &amp; Lunch (30 persons)</t>
    <phoneticPr fontId="3" type="noConversion"/>
  </si>
  <si>
    <t>Production of Final Report</t>
    <phoneticPr fontId="3" type="noConversion"/>
  </si>
  <si>
    <t>Reports</t>
    <phoneticPr fontId="3" type="noConversion"/>
  </si>
  <si>
    <t>1.2.2</t>
    <phoneticPr fontId="3" type="noConversion"/>
  </si>
  <si>
    <t>Executive Presentation final Report</t>
    <phoneticPr fontId="3" type="noConversion"/>
  </si>
  <si>
    <t>Tea &amp; Lunch (30 persons)</t>
    <phoneticPr fontId="3" type="noConversion"/>
  </si>
  <si>
    <t>i</t>
    <phoneticPr fontId="3" type="noConversion"/>
  </si>
  <si>
    <t>Production of Policy</t>
    <phoneticPr fontId="3" type="noConversion"/>
  </si>
  <si>
    <t>Publication</t>
    <phoneticPr fontId="3" type="noConversion"/>
  </si>
  <si>
    <t>1.1.4</t>
    <phoneticPr fontId="3" type="noConversion"/>
  </si>
  <si>
    <t>1.1.4 Support for the strengthening of medium-term expenditure and annual budgeting against sector plans</t>
    <phoneticPr fontId="3" type="noConversion"/>
  </si>
  <si>
    <t>Public Financial Management, Procurement, Medium-Term Budgeting and Expenditure Committee</t>
    <phoneticPr fontId="3" type="noConversion"/>
  </si>
  <si>
    <t>Monthly Committee Meetings</t>
    <phoneticPr fontId="3" type="noConversion"/>
  </si>
  <si>
    <t xml:space="preserve">1.3 Strengthen the management capacities of education administrators at sub-national levels </t>
    <phoneticPr fontId="3" type="noConversion"/>
  </si>
  <si>
    <t>1.3.1</t>
    <phoneticPr fontId="3" type="noConversion"/>
  </si>
  <si>
    <t>1.3.1 Review of Public Financial Management and Procurement practises at Sub-national levels (province, district and schools)</t>
    <phoneticPr fontId="3" type="noConversion"/>
  </si>
  <si>
    <t>a</t>
    <phoneticPr fontId="3" type="noConversion"/>
  </si>
  <si>
    <t>Develop and Produce Research Materials</t>
    <phoneticPr fontId="3" type="noConversion"/>
  </si>
  <si>
    <t>Four Province Review of PFM and Procurment (Four DOE Personnel, One Vehicle, five days per review)</t>
    <phoneticPr fontId="3" type="noConversion"/>
  </si>
  <si>
    <t>4 Missions of 2 people</t>
    <phoneticPr fontId="3" type="noConversion"/>
  </si>
  <si>
    <t>c</t>
    <phoneticPr fontId="3" type="noConversion"/>
  </si>
  <si>
    <t>1 day, 30 persons</t>
    <phoneticPr fontId="3" type="noConversion"/>
  </si>
  <si>
    <t>Executive Workshop presenting final Report</t>
    <phoneticPr fontId="3" type="noConversion"/>
  </si>
  <si>
    <t>Tea &amp; Lunch (30 persons)</t>
    <phoneticPr fontId="3" type="noConversion"/>
  </si>
  <si>
    <t>Direct Expenditure</t>
    <phoneticPr fontId="3" type="noConversion"/>
  </si>
  <si>
    <t>Production of Final Report</t>
    <phoneticPr fontId="3" type="noConversion"/>
  </si>
  <si>
    <t>Reports</t>
    <phoneticPr fontId="3" type="noConversion"/>
  </si>
  <si>
    <t>1.3.2</t>
    <phoneticPr fontId="3" type="noConversion"/>
  </si>
  <si>
    <t>1.3.2 Strengthen system capacity for sector public financial management and procurement</t>
    <phoneticPr fontId="3" type="noConversion"/>
  </si>
  <si>
    <t>Direct Expenditure, Supply, Service, Grant</t>
    <phoneticPr fontId="3" type="noConversion"/>
  </si>
  <si>
    <t xml:space="preserve">1.2.3 Annual Education Sector Reviews (AESR) and support to decision-making at all levels </t>
    <phoneticPr fontId="3" type="noConversion"/>
  </si>
  <si>
    <t>Direct Expenditure, Supply Contract</t>
    <phoneticPr fontId="3" type="noConversion"/>
  </si>
  <si>
    <t>Development of AESR Committee (sub-committee to ESIP Committee 1.1.2)</t>
    <phoneticPr fontId="3" type="noConversion"/>
  </si>
  <si>
    <t>Monthly Committee Meetings</t>
    <phoneticPr fontId="3" type="noConversion"/>
  </si>
  <si>
    <t>Development of AESR Manual</t>
    <phoneticPr fontId="3" type="noConversion"/>
  </si>
  <si>
    <t>Production of AESR Materials</t>
    <phoneticPr fontId="3" type="noConversion"/>
  </si>
  <si>
    <t>Printing/Copying (300 per AESR)</t>
    <phoneticPr fontId="3" type="noConversion"/>
  </si>
  <si>
    <t>Supply Contract</t>
    <phoneticPr fontId="3" type="noConversion"/>
  </si>
  <si>
    <t>d</t>
    <phoneticPr fontId="3" type="noConversion"/>
  </si>
  <si>
    <t>Provincial AESR Missions</t>
    <phoneticPr fontId="3" type="noConversion"/>
  </si>
  <si>
    <t>6 person 3-day missions, 4 per AESR for 2 years</t>
    <phoneticPr fontId="3" type="noConversion"/>
  </si>
  <si>
    <t>National Workshops</t>
    <phoneticPr fontId="3" type="noConversion"/>
  </si>
  <si>
    <t>3 day National Workshop with three presentation rooms for 200 people</t>
    <phoneticPr fontId="3" type="noConversion"/>
  </si>
  <si>
    <t>Production of Final AESR Report</t>
    <phoneticPr fontId="3" type="noConversion"/>
  </si>
  <si>
    <t>Printing/Copying (300 per AESR)</t>
    <phoneticPr fontId="3" type="noConversion"/>
  </si>
  <si>
    <t>Supply Contract</t>
    <phoneticPr fontId="3" type="noConversion"/>
  </si>
  <si>
    <t>1.2.2 Strengthen Educstion Sector M&amp;E system</t>
    <phoneticPr fontId="3" type="noConversion"/>
  </si>
  <si>
    <t>Direct Expenditure, Supply Contract, Grant</t>
    <phoneticPr fontId="3" type="noConversion"/>
  </si>
  <si>
    <t>Research and Monitoring and Evaluation Committee</t>
    <phoneticPr fontId="3" type="noConversion"/>
  </si>
  <si>
    <t>Direct Expenditure</t>
  </si>
  <si>
    <t>Support to Finalisation for M&amp;E Framework and supporting M&amp;E Policy</t>
    <phoneticPr fontId="3" type="noConversion"/>
  </si>
  <si>
    <t>Support to Standards &amp; Guidance and Techer Education Divisions in finalisation of Head Teacher Training Materials</t>
    <phoneticPr fontId="3" type="noConversion"/>
  </si>
  <si>
    <t>Testing of Training Materials</t>
    <phoneticPr fontId="3" type="noConversion"/>
  </si>
  <si>
    <t>Support to the revitalisation of school clusters for the prupose of in-service training</t>
    <phoneticPr fontId="3" type="noConversion"/>
  </si>
  <si>
    <t>Head Teacher Training</t>
    <phoneticPr fontId="3" type="noConversion"/>
  </si>
  <si>
    <t>see 1.4.1</t>
    <phoneticPr fontId="3" type="noConversion"/>
  </si>
  <si>
    <t>Service Contract, Grant</t>
    <phoneticPr fontId="3" type="noConversion"/>
  </si>
  <si>
    <t>1.4 Strengthen capacity of the PNG Education Sector utilising research and academic institutions in management training</t>
    <phoneticPr fontId="3" type="noConversion"/>
  </si>
  <si>
    <t>Service Contract, Direct Expenditure, Grant</t>
    <phoneticPr fontId="3" type="noConversion"/>
  </si>
  <si>
    <t>1.4.1</t>
    <phoneticPr fontId="3" type="noConversion"/>
  </si>
  <si>
    <t xml:space="preserve">1.4.1 Provincial, District and Deconcentrated Officer Capacity Building </t>
    <phoneticPr fontId="3" type="noConversion"/>
  </si>
  <si>
    <t>Sector communication, expenditure, PFM, Procurement and M&amp;E Capacity Building</t>
    <phoneticPr fontId="3" type="noConversion"/>
  </si>
  <si>
    <t>Service Contract, Supply Contract, Direct Expenditure</t>
    <phoneticPr fontId="3" type="noConversion"/>
  </si>
  <si>
    <t>Award of Grant</t>
    <phoneticPr fontId="3" type="noConversion"/>
  </si>
  <si>
    <t>Tender Dossier</t>
    <phoneticPr fontId="3" type="noConversion"/>
  </si>
  <si>
    <t>Grant</t>
    <phoneticPr fontId="3" type="noConversion"/>
  </si>
  <si>
    <t>Public Financial Management, Procurement, Medium-Term Budgeting and Expenditure Committee</t>
    <phoneticPr fontId="3" type="noConversion"/>
  </si>
  <si>
    <t>see 1.1.4</t>
    <phoneticPr fontId="3" type="noConversion"/>
  </si>
  <si>
    <t>Development of sector financial management manual and templates for all levels</t>
    <phoneticPr fontId="3" type="noConversion"/>
  </si>
  <si>
    <t>Testing of sub-national manual and templates</t>
    <phoneticPr fontId="3" type="noConversion"/>
  </si>
  <si>
    <t>2 missions of 3 persons for 3 days</t>
    <phoneticPr fontId="3" type="noConversion"/>
  </si>
  <si>
    <t>Finalisation of sector financial management and procurement manual and templates for all levels; development of training materials</t>
    <phoneticPr fontId="3" type="noConversion"/>
  </si>
  <si>
    <t>Regional Consultation Workshop</t>
    <phoneticPr fontId="3" type="noConversion"/>
  </si>
  <si>
    <t>2 day, 40 person</t>
    <phoneticPr fontId="3" type="noConversion"/>
  </si>
  <si>
    <t>Direct Expenditure</t>
    <phoneticPr fontId="3" type="noConversion"/>
  </si>
  <si>
    <t>f</t>
    <phoneticPr fontId="3" type="noConversion"/>
  </si>
  <si>
    <t>National Consultation Workshop</t>
    <phoneticPr fontId="3" type="noConversion"/>
  </si>
  <si>
    <t>Production of PFM and Procurement Materials</t>
    <phoneticPr fontId="3" type="noConversion"/>
  </si>
  <si>
    <t>Printing (School=15,000; Province and District 250)</t>
    <phoneticPr fontId="3" type="noConversion"/>
  </si>
  <si>
    <t>Supply Contract</t>
    <phoneticPr fontId="3" type="noConversion"/>
  </si>
  <si>
    <t>Sub-national PFM and Procurement HR Capacity Building</t>
    <phoneticPr fontId="3" type="noConversion"/>
  </si>
  <si>
    <t>Service Contract, Grant</t>
    <phoneticPr fontId="3" type="noConversion"/>
  </si>
  <si>
    <t>1.3.3</t>
    <phoneticPr fontId="3" type="noConversion"/>
  </si>
  <si>
    <t>1.3.3 Support to Leadership and Management Competency Framework at school level</t>
    <phoneticPr fontId="3" type="noConversion"/>
  </si>
  <si>
    <t>Dissemination of AESR Report and School and District Census Reports</t>
    <phoneticPr fontId="3" type="noConversion"/>
  </si>
  <si>
    <t>S&amp;G</t>
    <phoneticPr fontId="3" type="noConversion"/>
  </si>
  <si>
    <t>KE2</t>
    <phoneticPr fontId="3" type="noConversion"/>
  </si>
  <si>
    <t>Peter Kants</t>
    <phoneticPr fontId="3" type="noConversion"/>
  </si>
  <si>
    <t>KE1, KE2, NKE1</t>
    <phoneticPr fontId="3" type="noConversion"/>
  </si>
  <si>
    <t>KE1, KE2</t>
    <phoneticPr fontId="3" type="noConversion"/>
  </si>
  <si>
    <t>KE2, NKE2</t>
    <phoneticPr fontId="3" type="noConversion"/>
  </si>
  <si>
    <t xml:space="preserve">C.2 Pedagogical and management skills of basic education school teachers improved </t>
    <phoneticPr fontId="3" type="noConversion"/>
  </si>
  <si>
    <t xml:space="preserve">2.1 Carry out immediate skills training for TTC lecturers with a prime focus on pedagogy (OBE requirements, ICT, etc) and management </t>
    <phoneticPr fontId="3" type="noConversion"/>
  </si>
  <si>
    <t>a</t>
    <phoneticPr fontId="3" type="noConversion"/>
  </si>
  <si>
    <t>Award of Grant</t>
    <phoneticPr fontId="3" type="noConversion"/>
  </si>
  <si>
    <t>Tender Dossier</t>
    <phoneticPr fontId="3" type="noConversion"/>
  </si>
  <si>
    <t>b</t>
    <phoneticPr fontId="3" type="noConversion"/>
  </si>
  <si>
    <t>Training of Trainers (4 persons per region (n-16))</t>
    <phoneticPr fontId="3" type="noConversion"/>
  </si>
  <si>
    <t>10 days training of 16 persons in POM</t>
    <phoneticPr fontId="3" type="noConversion"/>
  </si>
  <si>
    <t>Pilot of Leadership and Management Competency Framework Training, including PFM and M&amp;E - Training of Head Teachers (n=tbd)</t>
    <phoneticPr fontId="3" type="noConversion"/>
  </si>
  <si>
    <t>Training of Head Teachers for 10 days per 4 regions (number tbd)</t>
    <phoneticPr fontId="3" type="noConversion"/>
  </si>
  <si>
    <t>Direct Expenditure</t>
    <phoneticPr fontId="3" type="noConversion"/>
  </si>
  <si>
    <t>Monitoring &amp; Evaluation</t>
    <phoneticPr fontId="3" type="noConversion"/>
  </si>
  <si>
    <t>20, 3 day missions to monitor training at sub-national level</t>
    <phoneticPr fontId="3" type="noConversion"/>
  </si>
  <si>
    <t>1.4.3</t>
    <phoneticPr fontId="3" type="noConversion"/>
  </si>
  <si>
    <t xml:space="preserve">1.4.3 Involve PNG research and academic Institutoins in studies on education </t>
    <phoneticPr fontId="3" type="noConversion"/>
  </si>
  <si>
    <t>Provision for research (to be determined)</t>
    <phoneticPr fontId="3" type="noConversion"/>
  </si>
  <si>
    <t>See 1.1.2</t>
    <phoneticPr fontId="3" type="noConversion"/>
  </si>
  <si>
    <t>Description</t>
    <phoneticPr fontId="3" type="noConversion"/>
  </si>
  <si>
    <t>PPRC</t>
    <phoneticPr fontId="3" type="noConversion"/>
  </si>
  <si>
    <t>PPRC</t>
    <phoneticPr fontId="3" type="noConversion"/>
  </si>
  <si>
    <t>b</t>
    <phoneticPr fontId="3" type="noConversion"/>
  </si>
  <si>
    <t>Training of Trainers (2 persons per province)</t>
    <phoneticPr fontId="3" type="noConversion"/>
  </si>
  <si>
    <t>42 persons for 5 days, twice during project</t>
    <phoneticPr fontId="3" type="noConversion"/>
  </si>
  <si>
    <t>Direct Expenditure</t>
    <phoneticPr fontId="3" type="noConversion"/>
  </si>
  <si>
    <t>Capacity Building Training</t>
    <phoneticPr fontId="3" type="noConversion"/>
  </si>
  <si>
    <t>Training of 5 persons in 21 Provinces and 5 persons in 87 Districts for 5 days, twicw during project</t>
    <phoneticPr fontId="3" type="noConversion"/>
  </si>
  <si>
    <t>Service Contract, Direct Expenditure</t>
    <phoneticPr fontId="3" type="noConversion"/>
  </si>
  <si>
    <t>Monitoring &amp; Evaluation</t>
    <phoneticPr fontId="3" type="noConversion"/>
  </si>
  <si>
    <t>10, 3 day missions to monitor training at sub-national level</t>
    <phoneticPr fontId="3" type="noConversion"/>
  </si>
  <si>
    <t>Direct Expenditure</t>
    <phoneticPr fontId="3" type="noConversion"/>
  </si>
  <si>
    <t>1.4.2</t>
    <phoneticPr fontId="3" type="noConversion"/>
  </si>
  <si>
    <t>1.4.2 School Level Capacity Building</t>
    <phoneticPr fontId="3" type="noConversion"/>
  </si>
  <si>
    <t>Service Contract, Supply Contract, Direct Expenditure</t>
    <phoneticPr fontId="3" type="noConversion"/>
  </si>
  <si>
    <t>Direct Expenditure, Grant</t>
    <phoneticPr fontId="3" type="noConversion"/>
  </si>
  <si>
    <t>Update and further development of "Lecturer Associate Programme" by Inter-College Subject Committees, PNGEI and DOE</t>
    <phoneticPr fontId="3" type="noConversion"/>
  </si>
  <si>
    <t>e</t>
    <phoneticPr fontId="3" type="noConversion"/>
  </si>
  <si>
    <t>f</t>
    <phoneticPr fontId="3" type="noConversion"/>
  </si>
  <si>
    <t>Convening of Inter-College subject Committees (12 flights, 36 per diem/accommodation)</t>
    <phoneticPr fontId="3" type="noConversion"/>
  </si>
  <si>
    <t>Workshop presenting Draft "Lecturer Associate Programme"</t>
    <phoneticPr fontId="3" type="noConversion"/>
  </si>
  <si>
    <t>Finalisation of  "Lecturer Associate Programme", including certification reapproval</t>
    <phoneticPr fontId="3" type="noConversion"/>
  </si>
  <si>
    <t>Production of Materials</t>
    <phoneticPr fontId="3" type="noConversion"/>
  </si>
  <si>
    <t>280 Lecturers x 2 years plus 40 spare</t>
    <phoneticPr fontId="3" type="noConversion"/>
  </si>
  <si>
    <t>Production of CD-ROM</t>
    <phoneticPr fontId="3" type="noConversion"/>
  </si>
  <si>
    <t>2.1.3</t>
    <phoneticPr fontId="3" type="noConversion"/>
  </si>
  <si>
    <t>2.1.3 Conduct training of 42 Trainers of Trainers (Port Moresby)</t>
    <phoneticPr fontId="3" type="noConversion"/>
  </si>
  <si>
    <t>Grant - PNGEI to host and conduct residential training</t>
    <phoneticPr fontId="3" type="noConversion"/>
  </si>
  <si>
    <t>3 week training program for 42 individuals</t>
    <phoneticPr fontId="3" type="noConversion"/>
  </si>
  <si>
    <t>2.1.4</t>
    <phoneticPr fontId="3" type="noConversion"/>
  </si>
  <si>
    <t>2.1.1</t>
    <phoneticPr fontId="3" type="noConversion"/>
  </si>
  <si>
    <t xml:space="preserve">2.1.1 Needs analysis of TTCs and TTC lecturers </t>
  </si>
  <si>
    <t>Design, testing and development of TNA based upon agreed set of competencies for TTC Lecturers; design and development of qualification criteria for identification of TTC Trainers of Lecturers</t>
    <phoneticPr fontId="3" type="noConversion"/>
  </si>
  <si>
    <t>NCD based. Lump-sum</t>
    <phoneticPr fontId="3" type="noConversion"/>
  </si>
  <si>
    <t>TNA of 5 TTC</t>
    <phoneticPr fontId="3" type="noConversion"/>
  </si>
  <si>
    <t>4 persons for five days</t>
    <phoneticPr fontId="3" type="noConversion"/>
  </si>
  <si>
    <t>Identification of TTC Trainers of Lecturers</t>
    <phoneticPr fontId="3" type="noConversion"/>
  </si>
  <si>
    <t>Proposed by TTC against criteria (3 per college) n=42</t>
    <phoneticPr fontId="3" type="noConversion"/>
  </si>
  <si>
    <t>Workshop presenting TNA Report</t>
    <phoneticPr fontId="3" type="noConversion"/>
  </si>
  <si>
    <t>1 day of 30 people including 14 TTC Principals in Port Moresby</t>
    <phoneticPr fontId="3" type="noConversion"/>
  </si>
  <si>
    <t>TNA Report</t>
    <phoneticPr fontId="3" type="noConversion"/>
  </si>
  <si>
    <t>Publication (n=100)</t>
    <phoneticPr fontId="3" type="noConversion"/>
  </si>
  <si>
    <t>2.1.2</t>
    <phoneticPr fontId="3" type="noConversion"/>
  </si>
  <si>
    <t xml:space="preserve">2.1.2 Produce in-service training materials for TTC lecturers </t>
    <phoneticPr fontId="3" type="noConversion"/>
  </si>
  <si>
    <t>Maxton Essy</t>
    <phoneticPr fontId="3" type="noConversion"/>
  </si>
  <si>
    <t>Brian Monie</t>
    <phoneticPr fontId="3" type="noConversion"/>
  </si>
  <si>
    <t>F&amp;A/PPRC</t>
    <phoneticPr fontId="3" type="noConversion"/>
  </si>
  <si>
    <t>Jack Amenesu</t>
    <phoneticPr fontId="3" type="noConversion"/>
  </si>
  <si>
    <t>James Agigo</t>
    <phoneticPr fontId="3" type="noConversion"/>
  </si>
  <si>
    <t>F&amp;A</t>
    <phoneticPr fontId="3" type="noConversion"/>
  </si>
  <si>
    <t>S&amp;G</t>
  </si>
  <si>
    <t>Peter kants</t>
  </si>
  <si>
    <t>S&amp;G</t>
    <phoneticPr fontId="3" type="noConversion"/>
  </si>
  <si>
    <t>Peter kants</t>
    <phoneticPr fontId="3" type="noConversion"/>
  </si>
  <si>
    <t>TE</t>
    <phoneticPr fontId="3" type="noConversion"/>
  </si>
  <si>
    <t>Dominica Philip</t>
    <phoneticPr fontId="3" type="noConversion"/>
  </si>
  <si>
    <t>DOE Division Responsible</t>
    <phoneticPr fontId="3" type="noConversion"/>
  </si>
  <si>
    <t>DOE Officer Responsible</t>
    <phoneticPr fontId="3" type="noConversion"/>
  </si>
  <si>
    <t>HRDP1 LTTA</t>
    <phoneticPr fontId="3" type="noConversion"/>
  </si>
  <si>
    <t>KE1</t>
    <phoneticPr fontId="3" type="noConversion"/>
  </si>
  <si>
    <t>NKE3</t>
    <phoneticPr fontId="3" type="noConversion"/>
  </si>
  <si>
    <t>KE1, NKE1</t>
    <phoneticPr fontId="3" type="noConversion"/>
  </si>
  <si>
    <t>NKE2</t>
    <phoneticPr fontId="3" type="noConversion"/>
  </si>
  <si>
    <t>g</t>
    <phoneticPr fontId="3" type="noConversion"/>
  </si>
  <si>
    <t>h</t>
    <phoneticPr fontId="3" type="noConversion"/>
  </si>
  <si>
    <t>e</t>
    <phoneticPr fontId="3" type="noConversion"/>
  </si>
  <si>
    <t>f</t>
    <phoneticPr fontId="3" type="noConversion"/>
  </si>
  <si>
    <t>g</t>
    <phoneticPr fontId="3" type="noConversion"/>
  </si>
  <si>
    <t>C.3 Access to Teachers to Pre- and In-Service Training Improved</t>
    <phoneticPr fontId="3" type="noConversion"/>
  </si>
  <si>
    <t>Improve Infrastructure in Teacher Training Colleges</t>
    <phoneticPr fontId="3" type="noConversion"/>
  </si>
  <si>
    <t>3.1.1</t>
    <phoneticPr fontId="3" type="noConversion"/>
  </si>
  <si>
    <t xml:space="preserve">3.1.1 Construct and equip classrooms and other school facilities </t>
  </si>
  <si>
    <t>New infrastructure and fittings at TTC</t>
    <phoneticPr fontId="3" type="noConversion"/>
  </si>
  <si>
    <t>Works, Services (Specific Commitments)</t>
    <phoneticPr fontId="3" type="noConversion"/>
  </si>
  <si>
    <t xml:space="preserve">Enhance access for identified trainee teachers coming from and returning to remote and underserviced communities </t>
    <phoneticPr fontId="3" type="noConversion"/>
  </si>
  <si>
    <t>3.2.1</t>
    <phoneticPr fontId="3" type="noConversion"/>
  </si>
  <si>
    <t xml:space="preserve">3.2.1 Identify communities where availability of teachers is scarce </t>
  </si>
  <si>
    <t>3.2.2</t>
    <phoneticPr fontId="3" type="noConversion"/>
  </si>
  <si>
    <t xml:space="preserve">3.2.2 Provide scholarships for teachers from remote communities </t>
  </si>
  <si>
    <t>250 Scholarships (219 2 year and 31 1 year)</t>
    <phoneticPr fontId="3" type="noConversion"/>
  </si>
  <si>
    <t>PPRC/TE</t>
    <phoneticPr fontId="3" type="noConversion"/>
  </si>
  <si>
    <t>Madako Suari</t>
    <phoneticPr fontId="3" type="noConversion"/>
  </si>
  <si>
    <t>TE</t>
    <phoneticPr fontId="3" type="noConversion"/>
  </si>
  <si>
    <t>Walipe Wingi</t>
    <phoneticPr fontId="3" type="noConversion"/>
  </si>
  <si>
    <t>F&amp;A</t>
    <phoneticPr fontId="3" type="noConversion"/>
  </si>
  <si>
    <t>Etwin Apai</t>
    <phoneticPr fontId="3" type="noConversion"/>
  </si>
  <si>
    <t>PPRC</t>
    <phoneticPr fontId="3" type="noConversion"/>
  </si>
  <si>
    <t>Joe Logha</t>
    <phoneticPr fontId="3" type="noConversion"/>
  </si>
  <si>
    <t>KE1</t>
    <phoneticPr fontId="3" type="noConversion"/>
  </si>
  <si>
    <t>KE2</t>
    <phoneticPr fontId="3" type="noConversion"/>
  </si>
  <si>
    <t>KE1</t>
    <phoneticPr fontId="3" type="noConversion"/>
  </si>
  <si>
    <t xml:space="preserve">2.1.4 Conduct nationwide in-service training for TTC lecturers </t>
    <phoneticPr fontId="3" type="noConversion"/>
  </si>
  <si>
    <t>TTC-based Training of Lecturers (Year 1 and Year 2)</t>
    <phoneticPr fontId="3" type="noConversion"/>
  </si>
  <si>
    <t>14 x 20 person courses for 18 days for two years</t>
    <phoneticPr fontId="3" type="noConversion"/>
  </si>
  <si>
    <t>TTC Training of Lecturers Monitoring</t>
    <phoneticPr fontId="3" type="noConversion"/>
  </si>
  <si>
    <t>20 missions for one person for 5 days</t>
    <phoneticPr fontId="3" type="noConversion"/>
  </si>
  <si>
    <t>2.1.5</t>
    <phoneticPr fontId="3" type="noConversion"/>
  </si>
  <si>
    <t>2.1.5 Conduct impact assessment mid year after training for both Year 1 and Year 2</t>
    <phoneticPr fontId="3" type="noConversion"/>
  </si>
  <si>
    <t>Development of Impact Assessment Tools - self-assessment and external assessment</t>
    <phoneticPr fontId="3" type="noConversion"/>
  </si>
  <si>
    <t>Production of Tools</t>
    <phoneticPr fontId="3" type="noConversion"/>
  </si>
  <si>
    <t>14 colleges, 10 tool kits per college, for 2 years</t>
    <phoneticPr fontId="3" type="noConversion"/>
  </si>
  <si>
    <t>Impact Assessment missions</t>
    <phoneticPr fontId="3" type="noConversion"/>
  </si>
  <si>
    <t>14 missions for 2 persons for 3 days</t>
    <phoneticPr fontId="3" type="noConversion"/>
  </si>
  <si>
    <t>TE</t>
    <phoneticPr fontId="3" type="noConversion"/>
  </si>
  <si>
    <t>Dominica Philip</t>
    <phoneticPr fontId="3" type="noConversion"/>
  </si>
  <si>
    <t>KE2</t>
    <phoneticPr fontId="3" type="noConversion"/>
  </si>
  <si>
    <t>Review of "Lecturer Associate Programme" against developed competency framework for TTC Lecturers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</si>
</sst>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_);_(@_)"/>
  </numFmts>
  <fonts count="8" x14ac:knownFonts="1">
    <font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  <font>
      <sz val="10"/>
      <name val="Calibri"/>
    </font>
    <font>
      <b/>
      <sz val="10"/>
      <name val="Calibri"/>
    </font>
    <font>
      <b/>
      <sz val="10"/>
      <color indexed="8"/>
      <name val="Calibri"/>
    </font>
    <font>
      <sz val="10"/>
      <color indexed="8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26">
    <xf numFmtId="0" fontId="0" fillId="0" borderId="0" xfId="0"/>
    <xf numFmtId="0" fontId="4" fillId="0" borderId="0" xfId="0" applyFont="1"/>
    <xf numFmtId="0" fontId="5" fillId="0" borderId="1" xfId="1" applyNumberFormat="1" applyFont="1" applyBorder="1" applyAlignment="1">
      <alignment horizontal="center" vertical="center" wrapText="1"/>
    </xf>
    <xf numFmtId="164" fontId="5" fillId="0" borderId="1" xfId="1" applyFont="1" applyBorder="1" applyAlignment="1">
      <alignment vertical="center" wrapText="1"/>
    </xf>
    <xf numFmtId="164" fontId="5" fillId="0" borderId="1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5" fillId="0" borderId="2" xfId="1" applyFont="1" applyBorder="1" applyAlignment="1">
      <alignment vertical="center" wrapText="1"/>
    </xf>
    <xf numFmtId="164" fontId="5" fillId="0" borderId="5" xfId="1" applyFont="1" applyBorder="1" applyAlignment="1">
      <alignment horizontal="center" vertical="center" wrapText="1"/>
    </xf>
    <xf numFmtId="164" fontId="5" fillId="0" borderId="6" xfId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/>
    </xf>
    <xf numFmtId="164" fontId="5" fillId="4" borderId="2" xfId="0" applyNumberFormat="1" applyFont="1" applyFill="1" applyBorder="1" applyAlignment="1">
      <alignment vertical="center" wrapText="1"/>
    </xf>
    <xf numFmtId="0" fontId="5" fillId="4" borderId="3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/>
    </xf>
    <xf numFmtId="0" fontId="5" fillId="4" borderId="4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vertical="center"/>
    </xf>
    <xf numFmtId="0" fontId="5" fillId="3" borderId="0" xfId="0" applyFont="1" applyFill="1" applyAlignment="1">
      <alignment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64" fontId="4" fillId="0" borderId="2" xfId="0" applyNumberFormat="1" applyFont="1" applyFill="1" applyBorder="1" applyAlignment="1">
      <alignment vertical="center" wrapText="1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5" fillId="4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164" fontId="4" fillId="3" borderId="9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/>
    </xf>
    <xf numFmtId="164" fontId="4" fillId="0" borderId="1" xfId="0" applyNumberFormat="1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vertical="center"/>
    </xf>
    <xf numFmtId="0" fontId="6" fillId="4" borderId="2" xfId="0" applyFont="1" applyFill="1" applyBorder="1" applyAlignment="1">
      <alignment vertical="center" wrapText="1"/>
    </xf>
    <xf numFmtId="0" fontId="0" fillId="0" borderId="6" xfId="0" applyBorder="1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</cellXfs>
  <cellStyles count="2">
    <cellStyle name="Dezimal" xfId="1" builtinId="3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E135"/>
  <sheetViews>
    <sheetView tabSelected="1" workbookViewId="0">
      <pane ySplit="3" topLeftCell="A108" activePane="bottomLeft" state="frozen"/>
      <selection pane="bottomLeft" activeCell="I111" sqref="I111"/>
    </sheetView>
  </sheetViews>
  <sheetFormatPr baseColWidth="10" defaultRowHeight="13" x14ac:dyDescent="0"/>
  <cols>
    <col min="1" max="1" width="7.42578125" customWidth="1"/>
    <col min="2" max="2" width="34.7109375" customWidth="1"/>
    <col min="3" max="3" width="20" customWidth="1"/>
    <col min="4" max="6" width="11.42578125" customWidth="1"/>
    <col min="10" max="10" width="14.7109375" customWidth="1"/>
    <col min="11" max="22" width="4" customWidth="1"/>
  </cols>
  <sheetData>
    <row r="1" spans="1:22" s="1" customFormat="1" ht="15" thickBot="1">
      <c r="A1" s="1" t="s">
        <v>2</v>
      </c>
    </row>
    <row r="2" spans="1:22" s="6" customFormat="1" ht="43" customHeight="1">
      <c r="A2" s="2" t="s">
        <v>36</v>
      </c>
      <c r="B2" s="3" t="s">
        <v>37</v>
      </c>
      <c r="C2" s="4" t="s">
        <v>238</v>
      </c>
      <c r="D2" s="4" t="s">
        <v>295</v>
      </c>
      <c r="E2" s="4" t="s">
        <v>296</v>
      </c>
      <c r="F2" s="4" t="s">
        <v>297</v>
      </c>
      <c r="G2" s="4" t="s">
        <v>38</v>
      </c>
      <c r="H2" s="4" t="s">
        <v>39</v>
      </c>
      <c r="I2" s="4" t="s">
        <v>40</v>
      </c>
      <c r="J2" s="5" t="s">
        <v>41</v>
      </c>
      <c r="K2" s="123">
        <v>2012</v>
      </c>
      <c r="L2" s="124"/>
      <c r="M2" s="123">
        <v>2013</v>
      </c>
      <c r="N2" s="125"/>
      <c r="O2" s="125"/>
      <c r="P2" s="124"/>
      <c r="Q2" s="123">
        <v>2014</v>
      </c>
      <c r="R2" s="125"/>
      <c r="S2" s="125"/>
      <c r="T2" s="124"/>
      <c r="U2" s="123">
        <v>2015</v>
      </c>
      <c r="V2" s="124"/>
    </row>
    <row r="3" spans="1:22" s="6" customFormat="1" ht="25" customHeight="1">
      <c r="A3" s="2"/>
      <c r="B3" s="7"/>
      <c r="C3" s="8"/>
      <c r="D3" s="8"/>
      <c r="E3" s="8"/>
      <c r="F3" s="8"/>
      <c r="G3" s="8"/>
      <c r="H3" s="9"/>
      <c r="I3" s="4"/>
      <c r="J3" s="5"/>
      <c r="K3" s="27" t="s">
        <v>42</v>
      </c>
      <c r="L3" s="28" t="s">
        <v>43</v>
      </c>
      <c r="M3" s="27" t="s">
        <v>44</v>
      </c>
      <c r="N3" s="29" t="s">
        <v>45</v>
      </c>
      <c r="O3" s="29" t="s">
        <v>46</v>
      </c>
      <c r="P3" s="28" t="s">
        <v>47</v>
      </c>
      <c r="Q3" s="27" t="s">
        <v>48</v>
      </c>
      <c r="R3" s="29" t="s">
        <v>49</v>
      </c>
      <c r="S3" s="29" t="s">
        <v>50</v>
      </c>
      <c r="T3" s="28" t="s">
        <v>51</v>
      </c>
      <c r="U3" s="27" t="s">
        <v>52</v>
      </c>
      <c r="V3" s="28" t="s">
        <v>53</v>
      </c>
    </row>
    <row r="4" spans="1:22" s="6" customFormat="1" ht="43" customHeight="1">
      <c r="A4" s="2" t="s">
        <v>54</v>
      </c>
      <c r="B4" s="3" t="s">
        <v>55</v>
      </c>
      <c r="C4" s="4" t="s">
        <v>56</v>
      </c>
      <c r="D4" s="4"/>
      <c r="E4" s="4"/>
      <c r="F4" s="4"/>
      <c r="G4" s="4">
        <v>0</v>
      </c>
      <c r="H4" s="4">
        <v>0</v>
      </c>
      <c r="I4" s="4">
        <v>0</v>
      </c>
      <c r="J4" s="5" t="s">
        <v>57</v>
      </c>
      <c r="K4" s="112"/>
      <c r="L4" s="28"/>
      <c r="M4" s="27"/>
      <c r="N4" s="29"/>
      <c r="O4" s="29"/>
      <c r="P4" s="28"/>
      <c r="Q4" s="27"/>
      <c r="R4" s="29"/>
      <c r="S4" s="29"/>
      <c r="T4" s="28"/>
      <c r="U4" s="27"/>
      <c r="V4" s="28"/>
    </row>
    <row r="5" spans="1:22" s="16" customFormat="1" ht="43" customHeight="1">
      <c r="A5" s="10">
        <v>1</v>
      </c>
      <c r="B5" s="121" t="s">
        <v>58</v>
      </c>
      <c r="C5" s="122"/>
      <c r="D5" s="50" t="s">
        <v>325</v>
      </c>
      <c r="E5" s="50" t="s">
        <v>326</v>
      </c>
      <c r="F5" s="50" t="s">
        <v>327</v>
      </c>
      <c r="G5" s="50"/>
      <c r="H5" s="50"/>
      <c r="I5" s="11">
        <f>I6+I41+I62+I83</f>
        <v>6520500</v>
      </c>
      <c r="J5" s="12"/>
      <c r="K5" s="13"/>
      <c r="L5" s="15"/>
      <c r="M5" s="13"/>
      <c r="N5" s="14"/>
      <c r="O5" s="14"/>
      <c r="P5" s="15"/>
      <c r="Q5" s="13"/>
      <c r="R5" s="14"/>
      <c r="S5" s="14"/>
      <c r="T5" s="15"/>
      <c r="U5" s="13"/>
      <c r="V5" s="15"/>
    </row>
    <row r="6" spans="1:22" s="16" customFormat="1" ht="43" customHeight="1">
      <c r="A6" s="17">
        <v>1.1000000000000001</v>
      </c>
      <c r="B6" s="18" t="s">
        <v>0</v>
      </c>
      <c r="C6" s="19"/>
      <c r="D6" s="19" t="s">
        <v>239</v>
      </c>
      <c r="E6" s="19" t="s">
        <v>283</v>
      </c>
      <c r="F6" s="19"/>
      <c r="G6" s="19"/>
      <c r="H6" s="19"/>
      <c r="I6" s="19">
        <f>I7+I14+I23+I33</f>
        <v>1307032</v>
      </c>
      <c r="J6" s="20" t="s">
        <v>1</v>
      </c>
      <c r="K6" s="21"/>
      <c r="L6" s="23"/>
      <c r="M6" s="21"/>
      <c r="N6" s="22"/>
      <c r="O6" s="22"/>
      <c r="P6" s="23"/>
      <c r="Q6" s="21"/>
      <c r="R6" s="22"/>
      <c r="S6" s="22"/>
      <c r="T6" s="23"/>
      <c r="U6" s="21"/>
      <c r="V6" s="23"/>
    </row>
    <row r="7" spans="1:22" s="30" customFormat="1" ht="43" customHeight="1">
      <c r="A7" s="24" t="s">
        <v>60</v>
      </c>
      <c r="B7" s="25" t="s">
        <v>23</v>
      </c>
      <c r="C7" s="26"/>
      <c r="D7" s="26" t="s">
        <v>240</v>
      </c>
      <c r="E7" s="26" t="s">
        <v>283</v>
      </c>
      <c r="F7" s="26" t="s">
        <v>298</v>
      </c>
      <c r="G7" s="26"/>
      <c r="H7" s="26"/>
      <c r="I7" s="26">
        <f>SUM(I8:I13)</f>
        <v>297220</v>
      </c>
      <c r="J7" s="5" t="s">
        <v>1</v>
      </c>
      <c r="K7" s="27"/>
      <c r="L7" s="23"/>
      <c r="M7" s="21"/>
      <c r="N7" s="29"/>
      <c r="O7" s="29"/>
      <c r="P7" s="28"/>
      <c r="Q7" s="27"/>
      <c r="R7" s="29"/>
      <c r="S7" s="29"/>
      <c r="T7" s="28"/>
      <c r="U7" s="27"/>
      <c r="V7" s="28"/>
    </row>
    <row r="8" spans="1:22" s="30" customFormat="1" ht="28" customHeight="1">
      <c r="A8" s="31" t="s">
        <v>24</v>
      </c>
      <c r="B8" s="32" t="s">
        <v>25</v>
      </c>
      <c r="C8" s="33"/>
      <c r="D8" s="33"/>
      <c r="E8" s="33"/>
      <c r="F8" s="33"/>
      <c r="G8" s="33">
        <v>0</v>
      </c>
      <c r="H8" s="33">
        <v>0</v>
      </c>
      <c r="I8" s="33">
        <f>G8*H8</f>
        <v>0</v>
      </c>
      <c r="J8" s="34" t="s">
        <v>1</v>
      </c>
      <c r="K8" s="35"/>
      <c r="L8" s="113"/>
      <c r="M8" s="35"/>
      <c r="N8" s="36"/>
      <c r="O8" s="36"/>
      <c r="P8" s="37"/>
      <c r="Q8" s="35"/>
      <c r="R8" s="36"/>
      <c r="S8" s="36"/>
      <c r="T8" s="37"/>
      <c r="U8" s="35"/>
      <c r="V8" s="37"/>
    </row>
    <row r="9" spans="1:22" s="30" customFormat="1" ht="28" customHeight="1">
      <c r="A9" s="31" t="s">
        <v>26</v>
      </c>
      <c r="B9" s="32" t="s">
        <v>27</v>
      </c>
      <c r="C9" s="33" t="s">
        <v>28</v>
      </c>
      <c r="D9" s="33"/>
      <c r="E9" s="33"/>
      <c r="F9" s="33"/>
      <c r="G9" s="33">
        <v>3</v>
      </c>
      <c r="H9" s="33">
        <v>16000</v>
      </c>
      <c r="I9" s="33">
        <f>G9*H9</f>
        <v>48000</v>
      </c>
      <c r="J9" s="34" t="s">
        <v>29</v>
      </c>
      <c r="K9" s="35"/>
      <c r="L9" s="113"/>
      <c r="M9" s="112"/>
      <c r="N9" s="36"/>
      <c r="O9" s="36"/>
      <c r="P9" s="37"/>
      <c r="Q9" s="35"/>
      <c r="R9" s="36"/>
      <c r="S9" s="36"/>
      <c r="T9" s="37"/>
      <c r="U9" s="35"/>
      <c r="V9" s="37"/>
    </row>
    <row r="10" spans="1:22" s="30" customFormat="1" ht="28" customHeight="1">
      <c r="A10" s="31" t="s">
        <v>30</v>
      </c>
      <c r="B10" s="32" t="s">
        <v>31</v>
      </c>
      <c r="C10" s="33" t="s">
        <v>32</v>
      </c>
      <c r="D10" s="33"/>
      <c r="E10" s="33"/>
      <c r="F10" s="33"/>
      <c r="G10" s="33">
        <v>3</v>
      </c>
      <c r="H10" s="33">
        <v>70000</v>
      </c>
      <c r="I10" s="33">
        <f t="shared" ref="I10:I22" si="0">G10*H10</f>
        <v>210000</v>
      </c>
      <c r="J10" s="34" t="s">
        <v>29</v>
      </c>
      <c r="K10" s="35"/>
      <c r="L10" s="37"/>
      <c r="M10" s="112"/>
      <c r="N10" s="36"/>
      <c r="O10" s="36"/>
      <c r="P10" s="37"/>
      <c r="Q10" s="35"/>
      <c r="R10" s="36"/>
      <c r="S10" s="36"/>
      <c r="T10" s="37"/>
      <c r="U10" s="35"/>
      <c r="V10" s="37"/>
    </row>
    <row r="11" spans="1:22" s="30" customFormat="1" ht="28" customHeight="1">
      <c r="A11" s="31" t="s">
        <v>33</v>
      </c>
      <c r="B11" s="32" t="s">
        <v>34</v>
      </c>
      <c r="C11" s="33" t="s">
        <v>35</v>
      </c>
      <c r="D11" s="33"/>
      <c r="E11" s="33"/>
      <c r="F11" s="33"/>
      <c r="G11" s="33">
        <v>1</v>
      </c>
      <c r="H11" s="33">
        <v>30020</v>
      </c>
      <c r="I11" s="33">
        <f t="shared" si="0"/>
        <v>30020</v>
      </c>
      <c r="J11" s="34" t="s">
        <v>29</v>
      </c>
      <c r="K11" s="35"/>
      <c r="L11" s="37"/>
      <c r="M11" s="112"/>
      <c r="N11" s="36"/>
      <c r="O11" s="36"/>
      <c r="P11" s="37"/>
      <c r="Q11" s="35"/>
      <c r="R11" s="36"/>
      <c r="S11" s="36"/>
      <c r="T11" s="37"/>
      <c r="U11" s="35"/>
      <c r="V11" s="37"/>
    </row>
    <row r="12" spans="1:22" s="30" customFormat="1" ht="28" customHeight="1">
      <c r="A12" s="31" t="s">
        <v>4</v>
      </c>
      <c r="B12" s="32" t="s">
        <v>5</v>
      </c>
      <c r="C12" s="33" t="s">
        <v>6</v>
      </c>
      <c r="D12" s="33"/>
      <c r="E12" s="33"/>
      <c r="F12" s="33"/>
      <c r="G12" s="33">
        <v>30</v>
      </c>
      <c r="H12" s="33">
        <v>40</v>
      </c>
      <c r="I12" s="33">
        <f t="shared" si="0"/>
        <v>1200</v>
      </c>
      <c r="J12" s="34" t="s">
        <v>29</v>
      </c>
      <c r="K12" s="35"/>
      <c r="L12" s="37"/>
      <c r="M12" s="112"/>
      <c r="N12" s="36"/>
      <c r="O12" s="36"/>
      <c r="P12" s="37"/>
      <c r="Q12" s="35"/>
      <c r="R12" s="36"/>
      <c r="S12" s="36"/>
      <c r="T12" s="37"/>
      <c r="U12" s="35"/>
      <c r="V12" s="37"/>
    </row>
    <row r="13" spans="1:22" s="30" customFormat="1" ht="28" customHeight="1">
      <c r="A13" s="31" t="s">
        <v>7</v>
      </c>
      <c r="B13" s="32" t="s">
        <v>9</v>
      </c>
      <c r="C13" s="33" t="s">
        <v>10</v>
      </c>
      <c r="D13" s="33"/>
      <c r="E13" s="33"/>
      <c r="F13" s="33"/>
      <c r="G13" s="33">
        <v>200</v>
      </c>
      <c r="H13" s="33">
        <v>40</v>
      </c>
      <c r="I13" s="33">
        <f t="shared" si="0"/>
        <v>8000</v>
      </c>
      <c r="J13" s="34" t="s">
        <v>11</v>
      </c>
      <c r="K13" s="35"/>
      <c r="L13" s="37"/>
      <c r="M13" s="112"/>
      <c r="N13" s="36"/>
      <c r="O13" s="36"/>
      <c r="P13" s="37"/>
      <c r="Q13" s="35"/>
      <c r="R13" s="36"/>
      <c r="S13" s="36"/>
      <c r="T13" s="37"/>
      <c r="U13" s="35"/>
      <c r="V13" s="37"/>
    </row>
    <row r="14" spans="1:22" s="30" customFormat="1" ht="43" customHeight="1">
      <c r="A14" s="24" t="s">
        <v>12</v>
      </c>
      <c r="B14" s="25" t="s">
        <v>13</v>
      </c>
      <c r="C14" s="26"/>
      <c r="D14" s="26" t="s">
        <v>240</v>
      </c>
      <c r="E14" s="26" t="s">
        <v>283</v>
      </c>
      <c r="F14" s="26" t="s">
        <v>298</v>
      </c>
      <c r="G14" s="26"/>
      <c r="H14" s="26"/>
      <c r="I14" s="26">
        <f>SUM(I15:I22)</f>
        <v>111220</v>
      </c>
      <c r="J14" s="5" t="s">
        <v>1</v>
      </c>
      <c r="K14" s="27"/>
      <c r="L14" s="23"/>
      <c r="M14" s="21"/>
      <c r="N14" s="22"/>
      <c r="O14" s="22"/>
      <c r="P14" s="23"/>
      <c r="Q14" s="21"/>
      <c r="R14" s="22"/>
      <c r="S14" s="22"/>
      <c r="T14" s="23"/>
      <c r="U14" s="21"/>
      <c r="V14" s="28"/>
    </row>
    <row r="15" spans="1:22" s="30" customFormat="1" ht="28" customHeight="1">
      <c r="A15" s="31" t="s">
        <v>14</v>
      </c>
      <c r="B15" s="32" t="s">
        <v>15</v>
      </c>
      <c r="C15" s="33" t="s">
        <v>16</v>
      </c>
      <c r="D15" s="33"/>
      <c r="E15" s="33"/>
      <c r="F15" s="33"/>
      <c r="G15" s="33">
        <v>32</v>
      </c>
      <c r="H15" s="33">
        <v>100</v>
      </c>
      <c r="I15" s="33">
        <f t="shared" si="0"/>
        <v>3200</v>
      </c>
      <c r="J15" s="34" t="s">
        <v>1</v>
      </c>
      <c r="K15" s="35"/>
      <c r="L15" s="39"/>
      <c r="M15" s="40"/>
      <c r="N15" s="38"/>
      <c r="O15" s="38"/>
      <c r="P15" s="39"/>
      <c r="Q15" s="40"/>
      <c r="R15" s="38"/>
      <c r="S15" s="38"/>
      <c r="T15" s="37"/>
      <c r="U15" s="35"/>
      <c r="V15" s="37"/>
    </row>
    <row r="16" spans="1:22" s="30" customFormat="1" ht="28" customHeight="1">
      <c r="A16" s="31" t="s">
        <v>17</v>
      </c>
      <c r="B16" s="32" t="s">
        <v>18</v>
      </c>
      <c r="C16" s="33"/>
      <c r="D16" s="33"/>
      <c r="E16" s="33"/>
      <c r="F16" s="33"/>
      <c r="G16" s="33">
        <v>1</v>
      </c>
      <c r="H16" s="33">
        <v>0</v>
      </c>
      <c r="I16" s="33">
        <f t="shared" si="0"/>
        <v>0</v>
      </c>
      <c r="J16" s="34" t="s">
        <v>1</v>
      </c>
      <c r="K16" s="35"/>
      <c r="L16" s="39"/>
      <c r="M16" s="40"/>
      <c r="N16" s="43"/>
      <c r="O16" s="43"/>
      <c r="P16" s="41"/>
      <c r="Q16" s="42"/>
      <c r="R16" s="43"/>
      <c r="S16" s="43"/>
      <c r="T16" s="37"/>
      <c r="U16" s="35"/>
      <c r="V16" s="37"/>
    </row>
    <row r="17" spans="1:22" s="30" customFormat="1" ht="28" customHeight="1">
      <c r="A17" s="31" t="s">
        <v>19</v>
      </c>
      <c r="B17" s="32" t="s">
        <v>20</v>
      </c>
      <c r="C17" s="33" t="s">
        <v>21</v>
      </c>
      <c r="D17" s="33"/>
      <c r="E17" s="33"/>
      <c r="F17" s="33"/>
      <c r="G17" s="33">
        <v>1</v>
      </c>
      <c r="H17" s="33">
        <v>70000</v>
      </c>
      <c r="I17" s="33">
        <f t="shared" si="0"/>
        <v>70000</v>
      </c>
      <c r="J17" s="34" t="s">
        <v>22</v>
      </c>
      <c r="K17" s="35"/>
      <c r="L17" s="41"/>
      <c r="M17" s="40"/>
      <c r="N17" s="43"/>
      <c r="O17" s="43"/>
      <c r="P17" s="41"/>
      <c r="Q17" s="42"/>
      <c r="R17" s="43"/>
      <c r="S17" s="43"/>
      <c r="T17" s="37"/>
      <c r="U17" s="35"/>
      <c r="V17" s="37"/>
    </row>
    <row r="18" spans="1:22" s="30" customFormat="1" ht="28" customHeight="1">
      <c r="A18" s="31" t="s">
        <v>86</v>
      </c>
      <c r="B18" s="32" t="s">
        <v>87</v>
      </c>
      <c r="C18" s="33" t="s">
        <v>88</v>
      </c>
      <c r="D18" s="33"/>
      <c r="E18" s="33"/>
      <c r="F18" s="33"/>
      <c r="G18" s="33">
        <v>1</v>
      </c>
      <c r="H18" s="33">
        <v>30020</v>
      </c>
      <c r="I18" s="33">
        <f t="shared" si="0"/>
        <v>30020</v>
      </c>
      <c r="J18" s="34" t="s">
        <v>1</v>
      </c>
      <c r="K18" s="35"/>
      <c r="L18" s="41"/>
      <c r="M18" s="40"/>
      <c r="N18" s="43"/>
      <c r="O18" s="43"/>
      <c r="P18" s="41"/>
      <c r="Q18" s="42"/>
      <c r="R18" s="43"/>
      <c r="S18" s="43"/>
      <c r="T18" s="37"/>
      <c r="U18" s="35"/>
      <c r="V18" s="37"/>
    </row>
    <row r="19" spans="1:22" s="30" customFormat="1" ht="28" customHeight="1">
      <c r="A19" s="31" t="s">
        <v>256</v>
      </c>
      <c r="B19" s="32" t="s">
        <v>89</v>
      </c>
      <c r="C19" s="33"/>
      <c r="D19" s="33"/>
      <c r="E19" s="33"/>
      <c r="F19" s="33"/>
      <c r="G19" s="33">
        <v>3</v>
      </c>
      <c r="H19" s="33">
        <v>0</v>
      </c>
      <c r="I19" s="33">
        <f t="shared" si="0"/>
        <v>0</v>
      </c>
      <c r="J19" s="34" t="s">
        <v>29</v>
      </c>
      <c r="K19" s="35"/>
      <c r="L19" s="37"/>
      <c r="M19" s="35"/>
      <c r="N19" s="36"/>
      <c r="O19" s="38"/>
      <c r="P19" s="37"/>
      <c r="Q19" s="35"/>
      <c r="R19" s="36"/>
      <c r="S19" s="38"/>
      <c r="T19" s="37"/>
      <c r="U19" s="35"/>
      <c r="V19" s="37"/>
    </row>
    <row r="20" spans="1:22" s="30" customFormat="1" ht="28" customHeight="1">
      <c r="A20" s="31" t="s">
        <v>257</v>
      </c>
      <c r="B20" s="32" t="s">
        <v>90</v>
      </c>
      <c r="C20" s="33" t="s">
        <v>91</v>
      </c>
      <c r="D20" s="33"/>
      <c r="E20" s="33"/>
      <c r="F20" s="33"/>
      <c r="G20" s="33">
        <v>1</v>
      </c>
      <c r="H20" s="33">
        <v>0</v>
      </c>
      <c r="I20" s="33">
        <f t="shared" si="0"/>
        <v>0</v>
      </c>
      <c r="J20" s="34" t="s">
        <v>92</v>
      </c>
      <c r="K20" s="35"/>
      <c r="L20" s="37"/>
      <c r="M20" s="40"/>
      <c r="N20" s="36"/>
      <c r="O20" s="36"/>
      <c r="P20" s="37"/>
      <c r="Q20" s="40"/>
      <c r="R20" s="36"/>
      <c r="S20" s="36"/>
      <c r="T20" s="37"/>
      <c r="U20" s="40"/>
      <c r="V20" s="37"/>
    </row>
    <row r="21" spans="1:22" s="30" customFormat="1" ht="28" customHeight="1">
      <c r="A21" s="31" t="s">
        <v>302</v>
      </c>
      <c r="B21" s="32" t="s">
        <v>94</v>
      </c>
      <c r="C21" s="33" t="s">
        <v>95</v>
      </c>
      <c r="D21" s="33"/>
      <c r="E21" s="33"/>
      <c r="F21" s="33"/>
      <c r="G21" s="33">
        <v>1</v>
      </c>
      <c r="H21" s="33">
        <v>0</v>
      </c>
      <c r="I21" s="33">
        <f t="shared" si="0"/>
        <v>0</v>
      </c>
      <c r="J21" s="34" t="s">
        <v>95</v>
      </c>
      <c r="K21" s="35"/>
      <c r="L21" s="39"/>
      <c r="M21" s="40"/>
      <c r="N21" s="38"/>
      <c r="O21" s="38"/>
      <c r="P21" s="39"/>
      <c r="Q21" s="40"/>
      <c r="R21" s="38"/>
      <c r="S21" s="38"/>
      <c r="T21" s="37"/>
      <c r="U21" s="35"/>
      <c r="V21" s="37"/>
    </row>
    <row r="22" spans="1:22" s="30" customFormat="1" ht="28" customHeight="1">
      <c r="A22" s="31" t="s">
        <v>303</v>
      </c>
      <c r="B22" s="32" t="s">
        <v>96</v>
      </c>
      <c r="C22" s="33" t="s">
        <v>97</v>
      </c>
      <c r="D22" s="33"/>
      <c r="E22" s="33"/>
      <c r="F22" s="33"/>
      <c r="G22" s="33">
        <v>200</v>
      </c>
      <c r="H22" s="33">
        <v>40</v>
      </c>
      <c r="I22" s="33">
        <f t="shared" si="0"/>
        <v>8000</v>
      </c>
      <c r="J22" s="34" t="s">
        <v>98</v>
      </c>
      <c r="K22" s="35"/>
      <c r="L22" s="37"/>
      <c r="M22" s="40"/>
      <c r="N22" s="43"/>
      <c r="O22" s="36"/>
      <c r="P22" s="37"/>
      <c r="Q22" s="35"/>
      <c r="R22" s="36"/>
      <c r="S22" s="36"/>
      <c r="T22" s="37"/>
      <c r="U22" s="35"/>
      <c r="V22" s="37"/>
    </row>
    <row r="23" spans="1:22" s="30" customFormat="1" ht="43" customHeight="1">
      <c r="A23" s="24" t="s">
        <v>99</v>
      </c>
      <c r="B23" s="25" t="s">
        <v>100</v>
      </c>
      <c r="C23" s="26" t="s">
        <v>101</v>
      </c>
      <c r="D23" s="26" t="s">
        <v>239</v>
      </c>
      <c r="E23" s="26" t="s">
        <v>284</v>
      </c>
      <c r="F23" s="26" t="s">
        <v>299</v>
      </c>
      <c r="G23" s="26"/>
      <c r="H23" s="26"/>
      <c r="I23" s="26">
        <f>SUM(I24:I32)</f>
        <v>727372</v>
      </c>
      <c r="J23" s="5" t="s">
        <v>102</v>
      </c>
      <c r="K23" s="27"/>
      <c r="L23" s="23"/>
      <c r="M23" s="21"/>
      <c r="N23" s="22"/>
      <c r="O23" s="22"/>
      <c r="P23" s="23"/>
      <c r="Q23" s="21"/>
      <c r="R23" s="22"/>
      <c r="S23" s="22"/>
      <c r="T23" s="28"/>
      <c r="U23" s="27"/>
      <c r="V23" s="28"/>
    </row>
    <row r="24" spans="1:22" s="30" customFormat="1" ht="28" customHeight="1">
      <c r="A24" s="31" t="s">
        <v>3</v>
      </c>
      <c r="B24" s="32" t="s">
        <v>64</v>
      </c>
      <c r="C24" s="33" t="s">
        <v>65</v>
      </c>
      <c r="D24" s="33"/>
      <c r="E24" s="33"/>
      <c r="F24" s="33"/>
      <c r="G24" s="33">
        <v>1</v>
      </c>
      <c r="H24" s="33">
        <v>0</v>
      </c>
      <c r="I24" s="33">
        <f t="shared" ref="I24:I32" si="1">G24*H24</f>
        <v>0</v>
      </c>
      <c r="J24" s="34" t="s">
        <v>66</v>
      </c>
      <c r="K24" s="35"/>
      <c r="L24" s="39"/>
      <c r="M24" s="35"/>
      <c r="N24" s="36"/>
      <c r="O24" s="36"/>
      <c r="P24" s="37"/>
      <c r="Q24" s="35"/>
      <c r="R24" s="36"/>
      <c r="S24" s="36"/>
      <c r="T24" s="37"/>
      <c r="U24" s="35"/>
      <c r="V24" s="37"/>
    </row>
    <row r="25" spans="1:22" s="30" customFormat="1" ht="28" customHeight="1">
      <c r="A25" s="31" t="s">
        <v>67</v>
      </c>
      <c r="B25" s="32" t="s">
        <v>68</v>
      </c>
      <c r="C25" s="33" t="s">
        <v>69</v>
      </c>
      <c r="D25" s="33"/>
      <c r="E25" s="33"/>
      <c r="F25" s="33"/>
      <c r="G25" s="33">
        <v>1</v>
      </c>
      <c r="H25" s="33">
        <v>260552</v>
      </c>
      <c r="I25" s="33">
        <f t="shared" si="1"/>
        <v>260552</v>
      </c>
      <c r="J25" s="34" t="s">
        <v>70</v>
      </c>
      <c r="K25" s="35"/>
      <c r="L25" s="37"/>
      <c r="M25" s="40"/>
      <c r="N25" s="36"/>
      <c r="O25" s="36"/>
      <c r="P25" s="37"/>
      <c r="Q25" s="35"/>
      <c r="R25" s="36"/>
      <c r="S25" s="36"/>
      <c r="T25" s="37"/>
      <c r="U25" s="35"/>
      <c r="V25" s="37"/>
    </row>
    <row r="26" spans="1:22" s="30" customFormat="1" ht="28" customHeight="1">
      <c r="A26" s="31" t="s">
        <v>71</v>
      </c>
      <c r="B26" s="32" t="s">
        <v>72</v>
      </c>
      <c r="C26" s="33" t="s">
        <v>73</v>
      </c>
      <c r="D26" s="33"/>
      <c r="E26" s="33"/>
      <c r="F26" s="33"/>
      <c r="G26" s="33">
        <v>5</v>
      </c>
      <c r="H26" s="33">
        <v>16000</v>
      </c>
      <c r="I26" s="33">
        <f t="shared" si="1"/>
        <v>80000</v>
      </c>
      <c r="J26" s="34" t="s">
        <v>74</v>
      </c>
      <c r="K26" s="35"/>
      <c r="L26" s="37"/>
      <c r="M26" s="40"/>
      <c r="N26" s="38"/>
      <c r="O26" s="36"/>
      <c r="P26" s="37"/>
      <c r="Q26" s="35"/>
      <c r="R26" s="36"/>
      <c r="S26" s="36"/>
      <c r="T26" s="37"/>
      <c r="U26" s="35"/>
      <c r="V26" s="37"/>
    </row>
    <row r="27" spans="1:22" s="30" customFormat="1" ht="28" customHeight="1">
      <c r="A27" s="31" t="s">
        <v>86</v>
      </c>
      <c r="B27" s="32" t="s">
        <v>75</v>
      </c>
      <c r="C27" s="33" t="s">
        <v>76</v>
      </c>
      <c r="D27" s="33"/>
      <c r="E27" s="33"/>
      <c r="F27" s="33"/>
      <c r="G27" s="33">
        <v>24</v>
      </c>
      <c r="H27" s="33">
        <v>100</v>
      </c>
      <c r="I27" s="33">
        <f t="shared" si="1"/>
        <v>2400</v>
      </c>
      <c r="J27" s="34" t="s">
        <v>77</v>
      </c>
      <c r="K27" s="35"/>
      <c r="L27" s="39"/>
      <c r="M27" s="40"/>
      <c r="N27" s="38"/>
      <c r="O27" s="38"/>
      <c r="P27" s="39"/>
      <c r="Q27" s="40"/>
      <c r="R27" s="38"/>
      <c r="S27" s="38"/>
      <c r="T27" s="37"/>
      <c r="U27" s="35"/>
      <c r="V27" s="37"/>
    </row>
    <row r="28" spans="1:22" s="30" customFormat="1" ht="28" customHeight="1">
      <c r="A28" s="31" t="s">
        <v>93</v>
      </c>
      <c r="B28" s="32" t="s">
        <v>78</v>
      </c>
      <c r="C28" s="33" t="s">
        <v>69</v>
      </c>
      <c r="D28" s="33"/>
      <c r="E28" s="33"/>
      <c r="F28" s="33"/>
      <c r="G28" s="33">
        <v>1</v>
      </c>
      <c r="H28" s="33">
        <v>10000</v>
      </c>
      <c r="I28" s="33">
        <f t="shared" si="1"/>
        <v>10000</v>
      </c>
      <c r="J28" s="34" t="s">
        <v>79</v>
      </c>
      <c r="K28" s="35"/>
      <c r="L28" s="39"/>
      <c r="M28" s="40"/>
      <c r="N28" s="38"/>
      <c r="O28" s="38"/>
      <c r="P28" s="39"/>
      <c r="Q28" s="40"/>
      <c r="R28" s="38"/>
      <c r="S28" s="38"/>
      <c r="T28" s="37"/>
      <c r="U28" s="35"/>
      <c r="V28" s="37"/>
    </row>
    <row r="29" spans="1:22" s="30" customFormat="1" ht="28" customHeight="1">
      <c r="A29" s="31" t="s">
        <v>7</v>
      </c>
      <c r="B29" s="32" t="s">
        <v>80</v>
      </c>
      <c r="C29" s="33" t="s">
        <v>81</v>
      </c>
      <c r="D29" s="33"/>
      <c r="E29" s="33"/>
      <c r="F29" s="33"/>
      <c r="G29" s="33">
        <v>4</v>
      </c>
      <c r="H29" s="33">
        <v>70000</v>
      </c>
      <c r="I29" s="33">
        <f t="shared" si="1"/>
        <v>280000</v>
      </c>
      <c r="J29" s="34" t="s">
        <v>29</v>
      </c>
      <c r="K29" s="35"/>
      <c r="L29" s="37"/>
      <c r="M29" s="35"/>
      <c r="N29" s="36"/>
      <c r="O29" s="36"/>
      <c r="P29" s="39"/>
      <c r="Q29" s="40"/>
      <c r="R29" s="36"/>
      <c r="S29" s="36"/>
      <c r="T29" s="37"/>
      <c r="U29" s="35"/>
      <c r="V29" s="37"/>
    </row>
    <row r="30" spans="1:22" s="30" customFormat="1" ht="28" customHeight="1">
      <c r="A30" s="31" t="s">
        <v>82</v>
      </c>
      <c r="B30" s="32" t="s">
        <v>83</v>
      </c>
      <c r="C30" s="33" t="s">
        <v>84</v>
      </c>
      <c r="D30" s="33"/>
      <c r="E30" s="33"/>
      <c r="F30" s="33"/>
      <c r="G30" s="33">
        <v>1</v>
      </c>
      <c r="H30" s="33">
        <v>72620</v>
      </c>
      <c r="I30" s="33">
        <f t="shared" si="1"/>
        <v>72620</v>
      </c>
      <c r="J30" s="34" t="s">
        <v>29</v>
      </c>
      <c r="K30" s="35"/>
      <c r="L30" s="37"/>
      <c r="M30" s="35"/>
      <c r="N30" s="36"/>
      <c r="O30" s="36"/>
      <c r="P30" s="37"/>
      <c r="Q30" s="35"/>
      <c r="R30" s="38"/>
      <c r="S30" s="36"/>
      <c r="T30" s="37"/>
      <c r="U30" s="35"/>
      <c r="V30" s="37"/>
    </row>
    <row r="31" spans="1:22" s="30" customFormat="1" ht="28" customHeight="1">
      <c r="A31" s="31" t="s">
        <v>85</v>
      </c>
      <c r="B31" s="32" t="s">
        <v>134</v>
      </c>
      <c r="C31" s="33" t="s">
        <v>135</v>
      </c>
      <c r="D31" s="33"/>
      <c r="E31" s="33"/>
      <c r="F31" s="33"/>
      <c r="G31" s="33">
        <v>30</v>
      </c>
      <c r="H31" s="33">
        <v>60</v>
      </c>
      <c r="I31" s="33">
        <f t="shared" si="1"/>
        <v>1800</v>
      </c>
      <c r="J31" s="34" t="s">
        <v>1</v>
      </c>
      <c r="K31" s="35"/>
      <c r="L31" s="37"/>
      <c r="M31" s="35"/>
      <c r="N31" s="36"/>
      <c r="O31" s="36"/>
      <c r="P31" s="37"/>
      <c r="Q31" s="35"/>
      <c r="R31" s="36"/>
      <c r="S31" s="38"/>
      <c r="T31" s="37"/>
      <c r="U31" s="35"/>
      <c r="V31" s="37"/>
    </row>
    <row r="32" spans="1:22" s="30" customFormat="1" ht="28" customHeight="1">
      <c r="A32" s="31" t="s">
        <v>136</v>
      </c>
      <c r="B32" s="32" t="s">
        <v>137</v>
      </c>
      <c r="C32" s="33" t="s">
        <v>138</v>
      </c>
      <c r="D32" s="33"/>
      <c r="E32" s="33"/>
      <c r="F32" s="33"/>
      <c r="G32" s="33">
        <v>500</v>
      </c>
      <c r="H32" s="33">
        <v>40</v>
      </c>
      <c r="I32" s="33">
        <f t="shared" si="1"/>
        <v>20000</v>
      </c>
      <c r="J32" s="34" t="s">
        <v>29</v>
      </c>
      <c r="K32" s="35"/>
      <c r="L32" s="37"/>
      <c r="M32" s="35"/>
      <c r="N32" s="36"/>
      <c r="O32" s="36"/>
      <c r="P32" s="37"/>
      <c r="Q32" s="35"/>
      <c r="R32" s="36"/>
      <c r="S32" s="38"/>
      <c r="T32" s="37"/>
      <c r="U32" s="35"/>
      <c r="V32" s="37"/>
    </row>
    <row r="33" spans="1:22" s="30" customFormat="1" ht="43" customHeight="1">
      <c r="A33" s="24" t="s">
        <v>139</v>
      </c>
      <c r="B33" s="25" t="s">
        <v>140</v>
      </c>
      <c r="C33" s="26"/>
      <c r="D33" s="26" t="s">
        <v>285</v>
      </c>
      <c r="E33" s="26" t="s">
        <v>286</v>
      </c>
      <c r="F33" s="26" t="s">
        <v>300</v>
      </c>
      <c r="G33" s="26"/>
      <c r="H33" s="26"/>
      <c r="I33" s="26">
        <f>SUM(I34:I40)</f>
        <v>171220</v>
      </c>
      <c r="J33" s="5" t="s">
        <v>29</v>
      </c>
      <c r="K33" s="27"/>
      <c r="L33" s="23"/>
      <c r="M33" s="21"/>
      <c r="N33" s="22"/>
      <c r="O33" s="22"/>
      <c r="P33" s="23"/>
      <c r="Q33" s="21"/>
      <c r="R33" s="22"/>
      <c r="S33" s="22"/>
      <c r="T33" s="23"/>
      <c r="U33" s="21"/>
      <c r="V33" s="23"/>
    </row>
    <row r="34" spans="1:22" s="30" customFormat="1" ht="28" customHeight="1">
      <c r="A34" s="31" t="s">
        <v>3</v>
      </c>
      <c r="B34" s="32" t="s">
        <v>141</v>
      </c>
      <c r="C34" s="33" t="s">
        <v>142</v>
      </c>
      <c r="D34" s="33"/>
      <c r="E34" s="33"/>
      <c r="F34" s="33"/>
      <c r="G34" s="33">
        <v>32</v>
      </c>
      <c r="H34" s="33">
        <v>100</v>
      </c>
      <c r="I34" s="33">
        <f>G34*H34</f>
        <v>3200</v>
      </c>
      <c r="J34" s="34" t="s">
        <v>29</v>
      </c>
      <c r="K34" s="35"/>
      <c r="L34" s="39"/>
      <c r="M34" s="40"/>
      <c r="N34" s="38"/>
      <c r="O34" s="38"/>
      <c r="P34" s="39"/>
      <c r="Q34" s="40"/>
      <c r="R34" s="38"/>
      <c r="S34" s="38"/>
      <c r="T34" s="39"/>
      <c r="U34" s="40"/>
      <c r="V34" s="39"/>
    </row>
    <row r="35" spans="1:22" s="30" customFormat="1" ht="28" customHeight="1">
      <c r="A35" s="31" t="s">
        <v>67</v>
      </c>
      <c r="B35" s="32" t="s">
        <v>59</v>
      </c>
      <c r="C35" s="33"/>
      <c r="D35" s="33"/>
      <c r="E35" s="33"/>
      <c r="F35" s="33"/>
      <c r="G35" s="33">
        <v>1</v>
      </c>
      <c r="H35" s="33">
        <v>0</v>
      </c>
      <c r="I35" s="33">
        <f t="shared" ref="I35:I40" si="2">G35*H35</f>
        <v>0</v>
      </c>
      <c r="J35" s="34" t="s">
        <v>29</v>
      </c>
      <c r="K35" s="35"/>
      <c r="L35" s="39"/>
      <c r="M35" s="40"/>
      <c r="N35" s="36"/>
      <c r="O35" s="36"/>
      <c r="P35" s="37"/>
      <c r="Q35" s="35"/>
      <c r="R35" s="36"/>
      <c r="S35" s="36"/>
      <c r="T35" s="37"/>
      <c r="U35" s="35"/>
      <c r="V35" s="37"/>
    </row>
    <row r="36" spans="1:22" s="30" customFormat="1" ht="28" customHeight="1">
      <c r="A36" s="31" t="s">
        <v>30</v>
      </c>
      <c r="B36" s="32" t="s">
        <v>61</v>
      </c>
      <c r="C36" s="33" t="s">
        <v>62</v>
      </c>
      <c r="D36" s="33"/>
      <c r="E36" s="33"/>
      <c r="F36" s="33"/>
      <c r="G36" s="33">
        <v>3</v>
      </c>
      <c r="H36" s="33">
        <v>16000</v>
      </c>
      <c r="I36" s="33">
        <f>G36*H36</f>
        <v>48000</v>
      </c>
      <c r="J36" s="34" t="s">
        <v>1</v>
      </c>
      <c r="K36" s="35"/>
      <c r="L36" s="39"/>
      <c r="M36" s="40"/>
      <c r="N36" s="36"/>
      <c r="O36" s="36"/>
      <c r="P36" s="37"/>
      <c r="Q36" s="35"/>
      <c r="R36" s="36"/>
      <c r="S36" s="36"/>
      <c r="T36" s="37"/>
      <c r="U36" s="35"/>
      <c r="V36" s="37"/>
    </row>
    <row r="37" spans="1:22" s="30" customFormat="1" ht="28" customHeight="1">
      <c r="A37" s="31" t="s">
        <v>33</v>
      </c>
      <c r="B37" s="32" t="s">
        <v>63</v>
      </c>
      <c r="C37" s="33"/>
      <c r="D37" s="33"/>
      <c r="E37" s="33"/>
      <c r="F37" s="33"/>
      <c r="G37" s="33">
        <v>1</v>
      </c>
      <c r="H37" s="33">
        <v>0</v>
      </c>
      <c r="I37" s="33">
        <f t="shared" si="2"/>
        <v>0</v>
      </c>
      <c r="J37" s="34" t="s">
        <v>29</v>
      </c>
      <c r="K37" s="35"/>
      <c r="L37" s="37"/>
      <c r="M37" s="40"/>
      <c r="N37" s="38"/>
      <c r="O37" s="36"/>
      <c r="P37" s="37"/>
      <c r="Q37" s="35"/>
      <c r="R37" s="36"/>
      <c r="S37" s="36"/>
      <c r="T37" s="37"/>
      <c r="U37" s="35"/>
      <c r="V37" s="37"/>
    </row>
    <row r="38" spans="1:22" s="30" customFormat="1" ht="28" customHeight="1">
      <c r="A38" s="31" t="s">
        <v>4</v>
      </c>
      <c r="B38" s="32" t="s">
        <v>114</v>
      </c>
      <c r="C38" s="33" t="s">
        <v>115</v>
      </c>
      <c r="D38" s="33"/>
      <c r="E38" s="33"/>
      <c r="F38" s="33"/>
      <c r="G38" s="33">
        <v>1</v>
      </c>
      <c r="H38" s="33">
        <v>70000</v>
      </c>
      <c r="I38" s="33">
        <f t="shared" si="2"/>
        <v>70000</v>
      </c>
      <c r="J38" s="34" t="s">
        <v>29</v>
      </c>
      <c r="K38" s="35"/>
      <c r="L38" s="37"/>
      <c r="M38" s="35"/>
      <c r="N38" s="36"/>
      <c r="O38" s="38"/>
      <c r="P38" s="37"/>
      <c r="Q38" s="35"/>
      <c r="R38" s="36"/>
      <c r="S38" s="36"/>
      <c r="T38" s="37"/>
      <c r="U38" s="35"/>
      <c r="V38" s="37"/>
    </row>
    <row r="39" spans="1:22" s="30" customFormat="1" ht="28" customHeight="1">
      <c r="A39" s="31" t="s">
        <v>116</v>
      </c>
      <c r="B39" s="32" t="s">
        <v>117</v>
      </c>
      <c r="C39" s="33" t="s">
        <v>118</v>
      </c>
      <c r="D39" s="33"/>
      <c r="E39" s="33"/>
      <c r="F39" s="33"/>
      <c r="G39" s="33">
        <v>1</v>
      </c>
      <c r="H39" s="33">
        <v>30020</v>
      </c>
      <c r="I39" s="33">
        <f t="shared" si="2"/>
        <v>30020</v>
      </c>
      <c r="J39" s="34" t="s">
        <v>29</v>
      </c>
      <c r="K39" s="35"/>
      <c r="L39" s="37"/>
      <c r="M39" s="35"/>
      <c r="N39" s="36"/>
      <c r="O39" s="38"/>
      <c r="P39" s="37"/>
      <c r="Q39" s="35"/>
      <c r="R39" s="36"/>
      <c r="S39" s="36"/>
      <c r="T39" s="37"/>
      <c r="U39" s="35"/>
      <c r="V39" s="37"/>
    </row>
    <row r="40" spans="1:22" s="30" customFormat="1" ht="28" customHeight="1">
      <c r="A40" s="31" t="s">
        <v>119</v>
      </c>
      <c r="B40" s="32" t="s">
        <v>120</v>
      </c>
      <c r="C40" s="33" t="s">
        <v>121</v>
      </c>
      <c r="D40" s="33"/>
      <c r="E40" s="33"/>
      <c r="F40" s="33"/>
      <c r="G40" s="33">
        <v>1</v>
      </c>
      <c r="H40" s="33">
        <v>20000</v>
      </c>
      <c r="I40" s="33">
        <f t="shared" si="2"/>
        <v>20000</v>
      </c>
      <c r="J40" s="34" t="s">
        <v>29</v>
      </c>
      <c r="K40" s="35"/>
      <c r="L40" s="37"/>
      <c r="M40" s="35"/>
      <c r="N40" s="36"/>
      <c r="O40" s="38"/>
      <c r="P40" s="39"/>
      <c r="Q40" s="40"/>
      <c r="R40" s="38"/>
      <c r="S40" s="38"/>
      <c r="T40" s="39"/>
      <c r="U40" s="40"/>
      <c r="V40" s="39"/>
    </row>
    <row r="41" spans="1:22" s="16" customFormat="1" ht="43" customHeight="1">
      <c r="A41" s="17">
        <v>1.2</v>
      </c>
      <c r="B41" s="18" t="s">
        <v>122</v>
      </c>
      <c r="C41" s="19"/>
      <c r="D41" s="19" t="s">
        <v>239</v>
      </c>
      <c r="E41" s="19" t="s">
        <v>287</v>
      </c>
      <c r="F41" s="19"/>
      <c r="G41" s="19"/>
      <c r="H41" s="19"/>
      <c r="I41" s="19">
        <f>I42+I47+I54</f>
        <v>1452140</v>
      </c>
      <c r="J41" s="20" t="s">
        <v>29</v>
      </c>
      <c r="K41" s="21"/>
      <c r="L41" s="23"/>
      <c r="M41" s="21"/>
      <c r="N41" s="22"/>
      <c r="O41" s="22"/>
      <c r="P41" s="23"/>
      <c r="Q41" s="21"/>
      <c r="R41" s="22"/>
      <c r="S41" s="22"/>
      <c r="T41" s="23"/>
      <c r="U41" s="21"/>
      <c r="V41" s="23"/>
    </row>
    <row r="42" spans="1:22" s="16" customFormat="1" ht="43" customHeight="1">
      <c r="A42" s="24" t="s">
        <v>123</v>
      </c>
      <c r="B42" s="44" t="s">
        <v>124</v>
      </c>
      <c r="C42" s="26"/>
      <c r="D42" s="26" t="s">
        <v>239</v>
      </c>
      <c r="E42" s="26" t="s">
        <v>287</v>
      </c>
      <c r="F42" s="26" t="s">
        <v>301</v>
      </c>
      <c r="G42" s="26"/>
      <c r="H42" s="26"/>
      <c r="I42" s="26">
        <f>SUM(I43:I46)</f>
        <v>52200</v>
      </c>
      <c r="J42" s="5" t="s">
        <v>29</v>
      </c>
      <c r="K42" s="27"/>
      <c r="L42" s="23"/>
      <c r="M42" s="21"/>
      <c r="N42" s="29"/>
      <c r="O42" s="29"/>
      <c r="P42" s="28"/>
      <c r="Q42" s="27"/>
      <c r="R42" s="29"/>
      <c r="S42" s="29"/>
      <c r="T42" s="28"/>
      <c r="U42" s="27"/>
      <c r="V42" s="28"/>
    </row>
    <row r="43" spans="1:22" s="30" customFormat="1" ht="28" customHeight="1">
      <c r="A43" s="31" t="s">
        <v>3</v>
      </c>
      <c r="B43" s="32" t="s">
        <v>125</v>
      </c>
      <c r="C43" s="33"/>
      <c r="D43" s="33"/>
      <c r="E43" s="33"/>
      <c r="F43" s="33"/>
      <c r="G43" s="33">
        <v>1</v>
      </c>
      <c r="H43" s="33">
        <v>0</v>
      </c>
      <c r="I43" s="33">
        <f>G43*H43</f>
        <v>0</v>
      </c>
      <c r="J43" s="34" t="s">
        <v>126</v>
      </c>
      <c r="K43" s="35"/>
      <c r="L43" s="39"/>
      <c r="M43" s="40"/>
      <c r="N43" s="36"/>
      <c r="O43" s="36"/>
      <c r="P43" s="37"/>
      <c r="Q43" s="35"/>
      <c r="R43" s="36"/>
      <c r="S43" s="36"/>
      <c r="T43" s="37"/>
      <c r="U43" s="35"/>
      <c r="V43" s="37"/>
    </row>
    <row r="44" spans="1:22" s="30" customFormat="1" ht="28" customHeight="1">
      <c r="A44" s="31" t="s">
        <v>127</v>
      </c>
      <c r="B44" s="32" t="s">
        <v>128</v>
      </c>
      <c r="C44" s="33" t="s">
        <v>62</v>
      </c>
      <c r="D44" s="33"/>
      <c r="E44" s="33"/>
      <c r="F44" s="33"/>
      <c r="G44" s="33">
        <v>3</v>
      </c>
      <c r="H44" s="33">
        <v>16000</v>
      </c>
      <c r="I44" s="33">
        <f>G44*H44</f>
        <v>48000</v>
      </c>
      <c r="J44" s="34" t="s">
        <v>1</v>
      </c>
      <c r="K44" s="35"/>
      <c r="L44" s="39"/>
      <c r="M44" s="40"/>
      <c r="N44" s="36"/>
      <c r="O44" s="36"/>
      <c r="P44" s="37"/>
      <c r="Q44" s="35"/>
      <c r="R44" s="36"/>
      <c r="S44" s="36"/>
      <c r="T44" s="37"/>
      <c r="U44" s="35"/>
      <c r="V44" s="37"/>
    </row>
    <row r="45" spans="1:22" s="30" customFormat="1" ht="28" customHeight="1">
      <c r="A45" s="31" t="s">
        <v>30</v>
      </c>
      <c r="B45" s="32" t="s">
        <v>129</v>
      </c>
      <c r="C45" s="33" t="s">
        <v>130</v>
      </c>
      <c r="D45" s="33"/>
      <c r="E45" s="33"/>
      <c r="F45" s="33"/>
      <c r="G45" s="33">
        <v>30</v>
      </c>
      <c r="H45" s="33">
        <v>40</v>
      </c>
      <c r="I45" s="33">
        <f t="shared" ref="I45:I53" si="3">G45*H45</f>
        <v>1200</v>
      </c>
      <c r="J45" s="34" t="s">
        <v>1</v>
      </c>
      <c r="K45" s="35"/>
      <c r="L45" s="37"/>
      <c r="M45" s="40"/>
      <c r="N45" s="36"/>
      <c r="O45" s="36"/>
      <c r="P45" s="37"/>
      <c r="Q45" s="35"/>
      <c r="R45" s="36"/>
      <c r="S45" s="36"/>
      <c r="T45" s="37"/>
      <c r="U45" s="35"/>
      <c r="V45" s="37"/>
    </row>
    <row r="46" spans="1:22" s="30" customFormat="1" ht="28" customHeight="1">
      <c r="A46" s="31" t="s">
        <v>33</v>
      </c>
      <c r="B46" s="32" t="s">
        <v>131</v>
      </c>
      <c r="C46" s="33" t="s">
        <v>132</v>
      </c>
      <c r="D46" s="33"/>
      <c r="E46" s="33"/>
      <c r="F46" s="33"/>
      <c r="G46" s="33">
        <v>100</v>
      </c>
      <c r="H46" s="33">
        <v>30</v>
      </c>
      <c r="I46" s="33">
        <f t="shared" si="3"/>
        <v>3000</v>
      </c>
      <c r="J46" s="34" t="s">
        <v>1</v>
      </c>
      <c r="K46" s="35"/>
      <c r="L46" s="37"/>
      <c r="M46" s="40"/>
      <c r="N46" s="43"/>
      <c r="O46" s="36"/>
      <c r="P46" s="37"/>
      <c r="Q46" s="35"/>
      <c r="R46" s="36"/>
      <c r="S46" s="36"/>
      <c r="T46" s="37"/>
      <c r="U46" s="35"/>
      <c r="V46" s="37"/>
    </row>
    <row r="47" spans="1:22" s="16" customFormat="1" ht="43" customHeight="1">
      <c r="A47" s="24" t="s">
        <v>133</v>
      </c>
      <c r="B47" s="44" t="s">
        <v>176</v>
      </c>
      <c r="C47" s="26"/>
      <c r="D47" s="26" t="s">
        <v>239</v>
      </c>
      <c r="E47" s="26" t="s">
        <v>287</v>
      </c>
      <c r="F47" s="26" t="s">
        <v>301</v>
      </c>
      <c r="G47" s="26"/>
      <c r="H47" s="26"/>
      <c r="I47" s="26">
        <f>SUM(I48:I53)</f>
        <v>565740</v>
      </c>
      <c r="J47" s="5" t="s">
        <v>177</v>
      </c>
      <c r="K47" s="27"/>
      <c r="L47" s="23"/>
      <c r="M47" s="21"/>
      <c r="N47" s="22"/>
      <c r="O47" s="22"/>
      <c r="P47" s="23"/>
      <c r="Q47" s="21"/>
      <c r="R47" s="22"/>
      <c r="S47" s="22"/>
      <c r="T47" s="23"/>
      <c r="U47" s="21"/>
      <c r="V47" s="23"/>
    </row>
    <row r="48" spans="1:22" s="30" customFormat="1" ht="28" customHeight="1">
      <c r="A48" s="31" t="s">
        <v>3</v>
      </c>
      <c r="B48" s="32" t="s">
        <v>178</v>
      </c>
      <c r="C48" s="33" t="s">
        <v>16</v>
      </c>
      <c r="D48" s="33"/>
      <c r="E48" s="33"/>
      <c r="F48" s="33"/>
      <c r="G48" s="33">
        <v>32</v>
      </c>
      <c r="H48" s="33">
        <v>100</v>
      </c>
      <c r="I48" s="33">
        <f>G48*H48</f>
        <v>3200</v>
      </c>
      <c r="J48" s="34" t="s">
        <v>179</v>
      </c>
      <c r="K48" s="35"/>
      <c r="L48" s="39"/>
      <c r="M48" s="40"/>
      <c r="N48" s="38"/>
      <c r="O48" s="38"/>
      <c r="P48" s="39"/>
      <c r="Q48" s="40"/>
      <c r="R48" s="38"/>
      <c r="S48" s="38"/>
      <c r="T48" s="39"/>
      <c r="U48" s="40"/>
      <c r="V48" s="39"/>
    </row>
    <row r="49" spans="1:22" s="30" customFormat="1" ht="28" customHeight="1">
      <c r="A49" s="31" t="s">
        <v>67</v>
      </c>
      <c r="B49" s="32" t="s">
        <v>180</v>
      </c>
      <c r="C49" s="33"/>
      <c r="D49" s="33"/>
      <c r="E49" s="33"/>
      <c r="F49" s="33"/>
      <c r="G49" s="33">
        <v>1</v>
      </c>
      <c r="H49" s="33">
        <v>0</v>
      </c>
      <c r="I49" s="33">
        <f t="shared" si="3"/>
        <v>0</v>
      </c>
      <c r="J49" s="34" t="s">
        <v>179</v>
      </c>
      <c r="K49" s="35"/>
      <c r="L49" s="37"/>
      <c r="M49" s="40"/>
      <c r="N49" s="43"/>
      <c r="O49" s="36"/>
      <c r="P49" s="37"/>
      <c r="Q49" s="35"/>
      <c r="R49" s="36"/>
      <c r="S49" s="36"/>
      <c r="T49" s="37"/>
      <c r="U49" s="35"/>
      <c r="V49" s="37"/>
    </row>
    <row r="50" spans="1:22" s="30" customFormat="1" ht="28" customHeight="1">
      <c r="A50" s="31" t="s">
        <v>71</v>
      </c>
      <c r="B50" s="32" t="s">
        <v>103</v>
      </c>
      <c r="C50" s="33" t="s">
        <v>104</v>
      </c>
      <c r="D50" s="33"/>
      <c r="E50" s="33"/>
      <c r="F50" s="33"/>
      <c r="G50" s="33">
        <v>3</v>
      </c>
      <c r="H50" s="33">
        <v>110840</v>
      </c>
      <c r="I50" s="33">
        <f t="shared" si="3"/>
        <v>332520</v>
      </c>
      <c r="J50" s="34" t="s">
        <v>179</v>
      </c>
      <c r="K50" s="35"/>
      <c r="L50" s="37"/>
      <c r="M50" s="40"/>
      <c r="N50" s="43"/>
      <c r="O50" s="36"/>
      <c r="P50" s="37"/>
      <c r="Q50" s="35"/>
      <c r="R50" s="36"/>
      <c r="S50" s="36"/>
      <c r="T50" s="37"/>
      <c r="U50" s="35"/>
      <c r="V50" s="37"/>
    </row>
    <row r="51" spans="1:22" s="30" customFormat="1" ht="28" customHeight="1">
      <c r="A51" s="31" t="s">
        <v>86</v>
      </c>
      <c r="B51" s="32" t="s">
        <v>105</v>
      </c>
      <c r="C51" s="33" t="s">
        <v>106</v>
      </c>
      <c r="D51" s="33"/>
      <c r="E51" s="33"/>
      <c r="F51" s="33"/>
      <c r="G51" s="33">
        <v>1</v>
      </c>
      <c r="H51" s="33">
        <v>30020</v>
      </c>
      <c r="I51" s="33">
        <f>G51*H51</f>
        <v>30020</v>
      </c>
      <c r="J51" s="34" t="s">
        <v>179</v>
      </c>
      <c r="K51" s="35"/>
      <c r="L51" s="37"/>
      <c r="M51" s="40"/>
      <c r="N51" s="43"/>
      <c r="O51" s="36"/>
      <c r="P51" s="37"/>
      <c r="Q51" s="35"/>
      <c r="R51" s="36"/>
      <c r="S51" s="36"/>
      <c r="T51" s="37"/>
      <c r="U51" s="35"/>
      <c r="V51" s="37"/>
    </row>
    <row r="52" spans="1:22" s="30" customFormat="1" ht="28" customHeight="1">
      <c r="A52" s="31" t="s">
        <v>93</v>
      </c>
      <c r="B52" s="32" t="s">
        <v>107</v>
      </c>
      <c r="C52" s="33" t="s">
        <v>108</v>
      </c>
      <c r="D52" s="33"/>
      <c r="E52" s="33"/>
      <c r="F52" s="33"/>
      <c r="G52" s="33">
        <v>10000</v>
      </c>
      <c r="H52" s="33">
        <v>20</v>
      </c>
      <c r="I52" s="33">
        <f t="shared" si="3"/>
        <v>200000</v>
      </c>
      <c r="J52" s="34" t="s">
        <v>109</v>
      </c>
      <c r="K52" s="35"/>
      <c r="L52" s="37"/>
      <c r="M52" s="40"/>
      <c r="N52" s="43"/>
      <c r="O52" s="36"/>
      <c r="P52" s="37"/>
      <c r="Q52" s="35"/>
      <c r="R52" s="36"/>
      <c r="S52" s="36"/>
      <c r="T52" s="37"/>
      <c r="U52" s="35"/>
      <c r="V52" s="37"/>
    </row>
    <row r="53" spans="1:22" s="30" customFormat="1" ht="28" customHeight="1">
      <c r="A53" s="31" t="s">
        <v>7</v>
      </c>
      <c r="B53" s="32" t="s">
        <v>110</v>
      </c>
      <c r="C53" s="33" t="s">
        <v>111</v>
      </c>
      <c r="D53" s="33"/>
      <c r="E53" s="33"/>
      <c r="F53" s="33"/>
      <c r="G53" s="33">
        <v>0</v>
      </c>
      <c r="H53" s="33">
        <v>0</v>
      </c>
      <c r="I53" s="33">
        <f t="shared" si="3"/>
        <v>0</v>
      </c>
      <c r="J53" s="34" t="s">
        <v>112</v>
      </c>
      <c r="K53" s="35"/>
      <c r="L53" s="37"/>
      <c r="M53" s="35"/>
      <c r="N53" s="36"/>
      <c r="O53" s="38"/>
      <c r="P53" s="39"/>
      <c r="Q53" s="40"/>
      <c r="R53" s="38"/>
      <c r="S53" s="36"/>
      <c r="T53" s="37"/>
      <c r="U53" s="35"/>
      <c r="V53" s="37"/>
    </row>
    <row r="54" spans="1:22" s="16" customFormat="1" ht="43" customHeight="1">
      <c r="A54" s="24" t="s">
        <v>113</v>
      </c>
      <c r="B54" s="25" t="s">
        <v>160</v>
      </c>
      <c r="C54" s="26"/>
      <c r="D54" s="26" t="s">
        <v>239</v>
      </c>
      <c r="E54" s="26" t="s">
        <v>287</v>
      </c>
      <c r="F54" s="26" t="s">
        <v>301</v>
      </c>
      <c r="G54" s="26"/>
      <c r="H54" s="26"/>
      <c r="I54" s="26">
        <f>SUM(I55:I61)</f>
        <v>834200</v>
      </c>
      <c r="J54" s="5" t="s">
        <v>161</v>
      </c>
      <c r="K54" s="27"/>
      <c r="L54" s="23"/>
      <c r="M54" s="21"/>
      <c r="N54" s="22"/>
      <c r="O54" s="22"/>
      <c r="P54" s="23"/>
      <c r="Q54" s="21"/>
      <c r="R54" s="22"/>
      <c r="S54" s="22"/>
      <c r="T54" s="23"/>
      <c r="U54" s="21"/>
      <c r="V54" s="23"/>
    </row>
    <row r="55" spans="1:22" s="30" customFormat="1" ht="28" customHeight="1">
      <c r="A55" s="31" t="s">
        <v>3</v>
      </c>
      <c r="B55" s="32" t="s">
        <v>162</v>
      </c>
      <c r="C55" s="33" t="s">
        <v>163</v>
      </c>
      <c r="D55" s="33"/>
      <c r="E55" s="33"/>
      <c r="F55" s="33"/>
      <c r="G55" s="33">
        <v>32</v>
      </c>
      <c r="H55" s="33">
        <v>100</v>
      </c>
      <c r="I55" s="33">
        <f t="shared" ref="I55:I60" si="4">H55*G55</f>
        <v>3200</v>
      </c>
      <c r="J55" s="34" t="s">
        <v>126</v>
      </c>
      <c r="K55" s="35"/>
      <c r="L55" s="39"/>
      <c r="M55" s="40"/>
      <c r="N55" s="38"/>
      <c r="O55" s="38"/>
      <c r="P55" s="39"/>
      <c r="Q55" s="40"/>
      <c r="R55" s="38"/>
      <c r="S55" s="38"/>
      <c r="T55" s="39"/>
      <c r="U55" s="40"/>
      <c r="V55" s="39"/>
    </row>
    <row r="56" spans="1:22" s="30" customFormat="1" ht="28" customHeight="1">
      <c r="A56" s="31" t="s">
        <v>127</v>
      </c>
      <c r="B56" s="32" t="s">
        <v>164</v>
      </c>
      <c r="C56" s="33"/>
      <c r="D56" s="33"/>
      <c r="E56" s="33"/>
      <c r="F56" s="33"/>
      <c r="G56" s="33">
        <v>1</v>
      </c>
      <c r="H56" s="33">
        <v>0</v>
      </c>
      <c r="I56" s="33">
        <f t="shared" si="4"/>
        <v>0</v>
      </c>
      <c r="J56" s="34" t="s">
        <v>29</v>
      </c>
      <c r="K56" s="35"/>
      <c r="L56" s="41"/>
      <c r="M56" s="40"/>
      <c r="N56" s="36"/>
      <c r="O56" s="36"/>
      <c r="P56" s="37"/>
      <c r="Q56" s="35"/>
      <c r="R56" s="36"/>
      <c r="S56" s="36"/>
      <c r="T56" s="37"/>
      <c r="U56" s="35"/>
      <c r="V56" s="37"/>
    </row>
    <row r="57" spans="1:22" s="30" customFormat="1" ht="28" customHeight="1">
      <c r="A57" s="31" t="s">
        <v>71</v>
      </c>
      <c r="B57" s="32" t="s">
        <v>165</v>
      </c>
      <c r="C57" s="33" t="s">
        <v>166</v>
      </c>
      <c r="D57" s="33"/>
      <c r="E57" s="33"/>
      <c r="F57" s="33"/>
      <c r="G57" s="33">
        <v>600</v>
      </c>
      <c r="H57" s="33">
        <v>30</v>
      </c>
      <c r="I57" s="33">
        <f t="shared" si="4"/>
        <v>18000</v>
      </c>
      <c r="J57" s="34" t="s">
        <v>167</v>
      </c>
      <c r="K57" s="35"/>
      <c r="L57" s="41"/>
      <c r="M57" s="40"/>
      <c r="N57" s="36"/>
      <c r="O57" s="36"/>
      <c r="P57" s="37"/>
      <c r="Q57" s="40"/>
      <c r="R57" s="36"/>
      <c r="S57" s="36"/>
      <c r="T57" s="37"/>
      <c r="U57" s="40"/>
      <c r="V57" s="37"/>
    </row>
    <row r="58" spans="1:22" s="30" customFormat="1" ht="28" customHeight="1">
      <c r="A58" s="31" t="s">
        <v>168</v>
      </c>
      <c r="B58" s="32" t="s">
        <v>169</v>
      </c>
      <c r="C58" s="33" t="s">
        <v>170</v>
      </c>
      <c r="D58" s="33"/>
      <c r="E58" s="33"/>
      <c r="F58" s="33"/>
      <c r="G58" s="33">
        <v>8</v>
      </c>
      <c r="H58" s="33">
        <v>34800</v>
      </c>
      <c r="I58" s="33">
        <f t="shared" si="4"/>
        <v>278400</v>
      </c>
      <c r="J58" s="34" t="s">
        <v>126</v>
      </c>
      <c r="K58" s="35"/>
      <c r="L58" s="37"/>
      <c r="M58" s="40"/>
      <c r="N58" s="36"/>
      <c r="O58" s="36"/>
      <c r="P58" s="37"/>
      <c r="Q58" s="40"/>
      <c r="R58" s="36"/>
      <c r="S58" s="36"/>
      <c r="T58" s="37"/>
      <c r="U58" s="40"/>
      <c r="V58" s="37"/>
    </row>
    <row r="59" spans="1:22" s="30" customFormat="1" ht="28" customHeight="1">
      <c r="A59" s="31" t="s">
        <v>304</v>
      </c>
      <c r="B59" s="32" t="s">
        <v>171</v>
      </c>
      <c r="C59" s="33" t="s">
        <v>172</v>
      </c>
      <c r="D59" s="33"/>
      <c r="E59" s="33"/>
      <c r="F59" s="33"/>
      <c r="G59" s="33">
        <v>2</v>
      </c>
      <c r="H59" s="33">
        <v>246300</v>
      </c>
      <c r="I59" s="33">
        <f t="shared" si="4"/>
        <v>492600</v>
      </c>
      <c r="J59" s="34" t="s">
        <v>29</v>
      </c>
      <c r="K59" s="35"/>
      <c r="L59" s="37"/>
      <c r="M59" s="40"/>
      <c r="N59" s="36"/>
      <c r="O59" s="36"/>
      <c r="P59" s="37"/>
      <c r="Q59" s="40"/>
      <c r="R59" s="36"/>
      <c r="S59" s="36"/>
      <c r="T59" s="37"/>
      <c r="U59" s="40"/>
      <c r="V59" s="37"/>
    </row>
    <row r="60" spans="1:22" s="30" customFormat="1" ht="28" customHeight="1">
      <c r="A60" s="31" t="s">
        <v>305</v>
      </c>
      <c r="B60" s="32" t="s">
        <v>173</v>
      </c>
      <c r="C60" s="33" t="s">
        <v>174</v>
      </c>
      <c r="D60" s="33"/>
      <c r="E60" s="33"/>
      <c r="F60" s="33"/>
      <c r="G60" s="33">
        <v>900</v>
      </c>
      <c r="H60" s="33">
        <v>30</v>
      </c>
      <c r="I60" s="33">
        <f t="shared" si="4"/>
        <v>27000</v>
      </c>
      <c r="J60" s="34" t="s">
        <v>175</v>
      </c>
      <c r="K60" s="35"/>
      <c r="L60" s="37"/>
      <c r="M60" s="40"/>
      <c r="N60" s="38"/>
      <c r="O60" s="36"/>
      <c r="P60" s="37"/>
      <c r="Q60" s="40"/>
      <c r="R60" s="38"/>
      <c r="S60" s="36"/>
      <c r="T60" s="37"/>
      <c r="U60" s="40"/>
      <c r="V60" s="39"/>
    </row>
    <row r="61" spans="1:22" s="30" customFormat="1" ht="28" customHeight="1">
      <c r="A61" s="31" t="s">
        <v>306</v>
      </c>
      <c r="B61" s="32" t="s">
        <v>214</v>
      </c>
      <c r="C61" s="33" t="s">
        <v>69</v>
      </c>
      <c r="D61" s="33"/>
      <c r="E61" s="33"/>
      <c r="F61" s="33"/>
      <c r="G61" s="33">
        <v>3</v>
      </c>
      <c r="H61" s="33">
        <v>5000</v>
      </c>
      <c r="I61" s="33">
        <f>G61*H61</f>
        <v>15000</v>
      </c>
      <c r="J61" s="34" t="s">
        <v>29</v>
      </c>
      <c r="K61" s="35"/>
      <c r="L61" s="37"/>
      <c r="M61" s="35"/>
      <c r="N61" s="38"/>
      <c r="O61" s="36"/>
      <c r="P61" s="37"/>
      <c r="Q61" s="35"/>
      <c r="R61" s="38"/>
      <c r="S61" s="36"/>
      <c r="T61" s="37"/>
      <c r="U61" s="35"/>
      <c r="V61" s="39"/>
    </row>
    <row r="62" spans="1:22" s="16" customFormat="1" ht="43" customHeight="1">
      <c r="A62" s="17">
        <v>1.3</v>
      </c>
      <c r="B62" s="18" t="s">
        <v>143</v>
      </c>
      <c r="C62" s="19"/>
      <c r="D62" s="19" t="s">
        <v>323</v>
      </c>
      <c r="E62" s="19" t="s">
        <v>324</v>
      </c>
      <c r="F62" s="19"/>
      <c r="G62" s="19"/>
      <c r="H62" s="19"/>
      <c r="I62" s="19">
        <f>I63+I69+I78</f>
        <v>515340</v>
      </c>
      <c r="J62" s="20" t="s">
        <v>1</v>
      </c>
      <c r="K62" s="21"/>
      <c r="L62" s="23"/>
      <c r="M62" s="21"/>
      <c r="N62" s="22"/>
      <c r="O62" s="22"/>
      <c r="P62" s="23"/>
      <c r="Q62" s="21"/>
      <c r="R62" s="22"/>
      <c r="S62" s="22"/>
      <c r="T62" s="23"/>
      <c r="U62" s="21"/>
      <c r="V62" s="23"/>
    </row>
    <row r="63" spans="1:22" s="16" customFormat="1" ht="43" customHeight="1">
      <c r="A63" s="24" t="s">
        <v>144</v>
      </c>
      <c r="B63" s="25" t="s">
        <v>145</v>
      </c>
      <c r="C63" s="26"/>
      <c r="D63" s="26" t="s">
        <v>288</v>
      </c>
      <c r="E63" s="26" t="s">
        <v>286</v>
      </c>
      <c r="F63" s="26" t="s">
        <v>300</v>
      </c>
      <c r="G63" s="26"/>
      <c r="H63" s="26"/>
      <c r="I63" s="26">
        <f>SUM(I64:I68)</f>
        <v>82220</v>
      </c>
      <c r="J63" s="5" t="s">
        <v>29</v>
      </c>
      <c r="K63" s="27"/>
      <c r="L63" s="23"/>
      <c r="M63" s="21"/>
      <c r="N63" s="29"/>
      <c r="O63" s="29"/>
      <c r="P63" s="28"/>
      <c r="Q63" s="27"/>
      <c r="R63" s="29"/>
      <c r="S63" s="29"/>
      <c r="T63" s="28"/>
      <c r="U63" s="27"/>
      <c r="V63" s="28"/>
    </row>
    <row r="64" spans="1:22" s="30" customFormat="1" ht="28" customHeight="1">
      <c r="A64" s="31" t="s">
        <v>146</v>
      </c>
      <c r="B64" s="32" t="s">
        <v>147</v>
      </c>
      <c r="C64" s="33"/>
      <c r="D64" s="33"/>
      <c r="E64" s="33"/>
      <c r="F64" s="33"/>
      <c r="G64" s="33">
        <v>0</v>
      </c>
      <c r="H64" s="33">
        <v>0</v>
      </c>
      <c r="I64" s="33">
        <f>G64*H64</f>
        <v>0</v>
      </c>
      <c r="J64" s="34" t="s">
        <v>29</v>
      </c>
      <c r="K64" s="35"/>
      <c r="L64" s="39"/>
      <c r="M64" s="40"/>
      <c r="N64" s="36"/>
      <c r="O64" s="36"/>
      <c r="P64" s="37"/>
      <c r="Q64" s="35"/>
      <c r="R64" s="36"/>
      <c r="S64" s="36"/>
      <c r="T64" s="37"/>
      <c r="U64" s="35"/>
      <c r="V64" s="37"/>
    </row>
    <row r="65" spans="1:22" s="30" customFormat="1" ht="28" customHeight="1">
      <c r="A65" s="31" t="s">
        <v>127</v>
      </c>
      <c r="B65" s="32" t="s">
        <v>148</v>
      </c>
      <c r="C65" s="33" t="s">
        <v>149</v>
      </c>
      <c r="D65" s="33"/>
      <c r="E65" s="33"/>
      <c r="F65" s="33"/>
      <c r="G65" s="33">
        <v>3</v>
      </c>
      <c r="H65" s="33">
        <v>16000</v>
      </c>
      <c r="I65" s="33">
        <f>G65*H65</f>
        <v>48000</v>
      </c>
      <c r="J65" s="34" t="s">
        <v>29</v>
      </c>
      <c r="K65" s="35"/>
      <c r="L65" s="39"/>
      <c r="M65" s="40"/>
      <c r="N65" s="36"/>
      <c r="O65" s="36"/>
      <c r="P65" s="37"/>
      <c r="Q65" s="35"/>
      <c r="R65" s="36"/>
      <c r="S65" s="36"/>
      <c r="T65" s="37"/>
      <c r="U65" s="35"/>
      <c r="V65" s="37"/>
    </row>
    <row r="66" spans="1:22" s="30" customFormat="1" ht="28" customHeight="1">
      <c r="A66" s="31" t="s">
        <v>150</v>
      </c>
      <c r="B66" s="32" t="s">
        <v>34</v>
      </c>
      <c r="C66" s="33" t="s">
        <v>151</v>
      </c>
      <c r="D66" s="33"/>
      <c r="E66" s="33"/>
      <c r="F66" s="33"/>
      <c r="G66" s="33">
        <v>1</v>
      </c>
      <c r="H66" s="33">
        <v>30020</v>
      </c>
      <c r="I66" s="33">
        <f>G66*H66</f>
        <v>30020</v>
      </c>
      <c r="J66" s="34" t="s">
        <v>29</v>
      </c>
      <c r="K66" s="35"/>
      <c r="L66" s="37"/>
      <c r="M66" s="40"/>
      <c r="N66" s="36"/>
      <c r="O66" s="36"/>
      <c r="P66" s="37"/>
      <c r="Q66" s="35"/>
      <c r="R66" s="36"/>
      <c r="S66" s="36"/>
      <c r="T66" s="37"/>
      <c r="U66" s="35"/>
      <c r="V66" s="37"/>
    </row>
    <row r="67" spans="1:22" s="30" customFormat="1" ht="28" customHeight="1">
      <c r="A67" s="31" t="s">
        <v>86</v>
      </c>
      <c r="B67" s="32" t="s">
        <v>152</v>
      </c>
      <c r="C67" s="33" t="s">
        <v>153</v>
      </c>
      <c r="D67" s="33"/>
      <c r="E67" s="33"/>
      <c r="F67" s="33"/>
      <c r="G67" s="33">
        <v>30</v>
      </c>
      <c r="H67" s="33">
        <v>40</v>
      </c>
      <c r="I67" s="33">
        <f>G67*H67</f>
        <v>1200</v>
      </c>
      <c r="J67" s="34" t="s">
        <v>154</v>
      </c>
      <c r="K67" s="35"/>
      <c r="L67" s="37"/>
      <c r="M67" s="40"/>
      <c r="N67" s="36"/>
      <c r="O67" s="36"/>
      <c r="P67" s="37"/>
      <c r="Q67" s="35"/>
      <c r="R67" s="36"/>
      <c r="S67" s="36"/>
      <c r="T67" s="37"/>
      <c r="U67" s="35"/>
      <c r="V67" s="37"/>
    </row>
    <row r="68" spans="1:22" s="30" customFormat="1" ht="28" customHeight="1">
      <c r="A68" s="31" t="s">
        <v>93</v>
      </c>
      <c r="B68" s="32" t="s">
        <v>155</v>
      </c>
      <c r="C68" s="33" t="s">
        <v>156</v>
      </c>
      <c r="D68" s="33"/>
      <c r="E68" s="33"/>
      <c r="F68" s="33"/>
      <c r="G68" s="33">
        <v>100</v>
      </c>
      <c r="H68" s="33">
        <v>30</v>
      </c>
      <c r="I68" s="33">
        <f>G68*H68</f>
        <v>3000</v>
      </c>
      <c r="J68" s="34" t="s">
        <v>29</v>
      </c>
      <c r="K68" s="35"/>
      <c r="L68" s="37"/>
      <c r="M68" s="40"/>
      <c r="N68" s="36"/>
      <c r="O68" s="36"/>
      <c r="P68" s="37"/>
      <c r="Q68" s="35"/>
      <c r="R68" s="36"/>
      <c r="S68" s="36"/>
      <c r="T68" s="37"/>
      <c r="U68" s="35"/>
      <c r="V68" s="37"/>
    </row>
    <row r="69" spans="1:22" s="30" customFormat="1" ht="43" customHeight="1">
      <c r="A69" s="24" t="s">
        <v>157</v>
      </c>
      <c r="B69" s="25" t="s">
        <v>158</v>
      </c>
      <c r="C69" s="26"/>
      <c r="D69" s="26" t="s">
        <v>288</v>
      </c>
      <c r="E69" s="26" t="s">
        <v>286</v>
      </c>
      <c r="F69" s="26" t="s">
        <v>218</v>
      </c>
      <c r="G69" s="26"/>
      <c r="H69" s="26"/>
      <c r="I69" s="26">
        <f>SUM(I70:I77)</f>
        <v>433120</v>
      </c>
      <c r="J69" s="5" t="s">
        <v>159</v>
      </c>
      <c r="K69" s="27"/>
      <c r="L69" s="23"/>
      <c r="M69" s="21"/>
      <c r="N69" s="22"/>
      <c r="O69" s="22"/>
      <c r="P69" s="23"/>
      <c r="Q69" s="21"/>
      <c r="R69" s="22"/>
      <c r="S69" s="22"/>
      <c r="T69" s="28"/>
      <c r="U69" s="27"/>
      <c r="V69" s="28"/>
    </row>
    <row r="70" spans="1:22" s="16" customFormat="1" ht="28" customHeight="1">
      <c r="A70" s="31" t="s">
        <v>3</v>
      </c>
      <c r="B70" s="32" t="s">
        <v>196</v>
      </c>
      <c r="C70" s="33" t="s">
        <v>197</v>
      </c>
      <c r="D70" s="33"/>
      <c r="E70" s="33"/>
      <c r="F70" s="33"/>
      <c r="G70" s="33">
        <v>1</v>
      </c>
      <c r="H70" s="33">
        <v>0</v>
      </c>
      <c r="I70" s="33">
        <f t="shared" ref="I70:I77" si="5">G70*H70</f>
        <v>0</v>
      </c>
      <c r="J70" s="34" t="s">
        <v>29</v>
      </c>
      <c r="K70" s="35"/>
      <c r="L70" s="39"/>
      <c r="M70" s="40"/>
      <c r="N70" s="38"/>
      <c r="O70" s="38"/>
      <c r="P70" s="39"/>
      <c r="Q70" s="40"/>
      <c r="R70" s="38"/>
      <c r="S70" s="38"/>
      <c r="T70" s="41"/>
      <c r="U70" s="42"/>
      <c r="V70" s="41"/>
    </row>
    <row r="71" spans="1:22" s="30" customFormat="1" ht="28" customHeight="1">
      <c r="A71" s="31" t="s">
        <v>26</v>
      </c>
      <c r="B71" s="32" t="s">
        <v>198</v>
      </c>
      <c r="C71" s="33"/>
      <c r="D71" s="33"/>
      <c r="E71" s="33"/>
      <c r="F71" s="33"/>
      <c r="G71" s="33">
        <v>1</v>
      </c>
      <c r="H71" s="33">
        <v>0</v>
      </c>
      <c r="I71" s="33">
        <f t="shared" si="5"/>
        <v>0</v>
      </c>
      <c r="J71" s="34" t="s">
        <v>29</v>
      </c>
      <c r="K71" s="35"/>
      <c r="L71" s="37"/>
      <c r="M71" s="40"/>
      <c r="N71" s="38"/>
      <c r="O71" s="36"/>
      <c r="P71" s="37"/>
      <c r="Q71" s="35"/>
      <c r="R71" s="36"/>
      <c r="S71" s="36"/>
      <c r="T71" s="37"/>
      <c r="U71" s="35"/>
      <c r="V71" s="37"/>
    </row>
    <row r="72" spans="1:22" s="30" customFormat="1" ht="28" customHeight="1">
      <c r="A72" s="31" t="s">
        <v>71</v>
      </c>
      <c r="B72" s="32" t="s">
        <v>199</v>
      </c>
      <c r="C72" s="33" t="s">
        <v>200</v>
      </c>
      <c r="D72" s="33"/>
      <c r="E72" s="33"/>
      <c r="F72" s="33"/>
      <c r="G72" s="33">
        <v>2</v>
      </c>
      <c r="H72" s="33">
        <v>14050</v>
      </c>
      <c r="I72" s="33">
        <f t="shared" si="5"/>
        <v>28100</v>
      </c>
      <c r="J72" s="34" t="s">
        <v>29</v>
      </c>
      <c r="K72" s="35"/>
      <c r="L72" s="37"/>
      <c r="M72" s="35"/>
      <c r="N72" s="38"/>
      <c r="O72" s="36"/>
      <c r="P72" s="37"/>
      <c r="Q72" s="35"/>
      <c r="R72" s="36"/>
      <c r="S72" s="36"/>
      <c r="T72" s="37"/>
      <c r="U72" s="35"/>
      <c r="V72" s="37"/>
    </row>
    <row r="73" spans="1:22" s="30" customFormat="1" ht="28" customHeight="1">
      <c r="A73" s="31" t="s">
        <v>33</v>
      </c>
      <c r="B73" s="32" t="s">
        <v>201</v>
      </c>
      <c r="C73" s="33"/>
      <c r="D73" s="33"/>
      <c r="E73" s="33"/>
      <c r="F73" s="33"/>
      <c r="G73" s="33">
        <v>1</v>
      </c>
      <c r="H73" s="33">
        <v>0</v>
      </c>
      <c r="I73" s="33">
        <f t="shared" si="5"/>
        <v>0</v>
      </c>
      <c r="J73" s="34" t="s">
        <v>1</v>
      </c>
      <c r="K73" s="35"/>
      <c r="L73" s="37"/>
      <c r="M73" s="35"/>
      <c r="N73" s="38"/>
      <c r="O73" s="36"/>
      <c r="P73" s="37"/>
      <c r="Q73" s="35"/>
      <c r="R73" s="36"/>
      <c r="S73" s="36"/>
      <c r="T73" s="37"/>
      <c r="U73" s="35"/>
      <c r="V73" s="37"/>
    </row>
    <row r="74" spans="1:22" s="30" customFormat="1" ht="28" customHeight="1">
      <c r="A74" s="31" t="s">
        <v>93</v>
      </c>
      <c r="B74" s="32" t="s">
        <v>202</v>
      </c>
      <c r="C74" s="33" t="s">
        <v>203</v>
      </c>
      <c r="D74" s="33"/>
      <c r="E74" s="33"/>
      <c r="F74" s="33"/>
      <c r="G74" s="33">
        <v>1</v>
      </c>
      <c r="H74" s="33">
        <v>70000</v>
      </c>
      <c r="I74" s="33">
        <f t="shared" si="5"/>
        <v>70000</v>
      </c>
      <c r="J74" s="34" t="s">
        <v>204</v>
      </c>
      <c r="K74" s="35"/>
      <c r="L74" s="37"/>
      <c r="M74" s="35"/>
      <c r="N74" s="38"/>
      <c r="O74" s="36"/>
      <c r="P74" s="37"/>
      <c r="Q74" s="35"/>
      <c r="R74" s="36"/>
      <c r="S74" s="36"/>
      <c r="T74" s="37"/>
      <c r="U74" s="35"/>
      <c r="V74" s="37"/>
    </row>
    <row r="75" spans="1:22" s="30" customFormat="1" ht="28" customHeight="1">
      <c r="A75" s="31" t="s">
        <v>205</v>
      </c>
      <c r="B75" s="32" t="s">
        <v>206</v>
      </c>
      <c r="C75" s="33" t="s">
        <v>151</v>
      </c>
      <c r="D75" s="33"/>
      <c r="E75" s="33"/>
      <c r="F75" s="33"/>
      <c r="G75" s="33">
        <v>1</v>
      </c>
      <c r="H75" s="33">
        <v>30020</v>
      </c>
      <c r="I75" s="33">
        <f t="shared" si="5"/>
        <v>30020</v>
      </c>
      <c r="J75" s="34" t="s">
        <v>29</v>
      </c>
      <c r="K75" s="35"/>
      <c r="L75" s="37"/>
      <c r="M75" s="35"/>
      <c r="N75" s="38"/>
      <c r="O75" s="36"/>
      <c r="P75" s="37"/>
      <c r="Q75" s="35"/>
      <c r="R75" s="36"/>
      <c r="S75" s="36"/>
      <c r="T75" s="37"/>
      <c r="U75" s="35"/>
      <c r="V75" s="37"/>
    </row>
    <row r="76" spans="1:22" s="30" customFormat="1" ht="28" customHeight="1">
      <c r="A76" s="31" t="s">
        <v>82</v>
      </c>
      <c r="B76" s="32" t="s">
        <v>207</v>
      </c>
      <c r="C76" s="33" t="s">
        <v>208</v>
      </c>
      <c r="D76" s="33"/>
      <c r="E76" s="33"/>
      <c r="F76" s="33"/>
      <c r="G76" s="33">
        <v>15250</v>
      </c>
      <c r="H76" s="33">
        <v>20</v>
      </c>
      <c r="I76" s="33">
        <f t="shared" si="5"/>
        <v>305000</v>
      </c>
      <c r="J76" s="34" t="s">
        <v>209</v>
      </c>
      <c r="K76" s="35"/>
      <c r="L76" s="37"/>
      <c r="M76" s="35"/>
      <c r="N76" s="36"/>
      <c r="O76" s="38"/>
      <c r="P76" s="37"/>
      <c r="Q76" s="35"/>
      <c r="R76" s="36"/>
      <c r="S76" s="36"/>
      <c r="T76" s="37"/>
      <c r="U76" s="35"/>
      <c r="V76" s="37"/>
    </row>
    <row r="77" spans="1:22" s="30" customFormat="1" ht="28" customHeight="1">
      <c r="A77" s="31" t="s">
        <v>85</v>
      </c>
      <c r="B77" s="32" t="s">
        <v>210</v>
      </c>
      <c r="C77" s="33" t="s">
        <v>111</v>
      </c>
      <c r="D77" s="33"/>
      <c r="E77" s="33"/>
      <c r="F77" s="33"/>
      <c r="G77" s="33">
        <v>1</v>
      </c>
      <c r="H77" s="33">
        <v>0</v>
      </c>
      <c r="I77" s="33">
        <f t="shared" si="5"/>
        <v>0</v>
      </c>
      <c r="J77" s="34" t="s">
        <v>211</v>
      </c>
      <c r="K77" s="35"/>
      <c r="L77" s="37"/>
      <c r="M77" s="35"/>
      <c r="N77" s="36"/>
      <c r="O77" s="36"/>
      <c r="P77" s="39"/>
      <c r="Q77" s="40"/>
      <c r="R77" s="38"/>
      <c r="S77" s="38"/>
      <c r="T77" s="41"/>
      <c r="U77" s="42"/>
      <c r="V77" s="41"/>
    </row>
    <row r="78" spans="1:22" s="30" customFormat="1" ht="43" customHeight="1">
      <c r="A78" s="24" t="s">
        <v>212</v>
      </c>
      <c r="B78" s="44" t="s">
        <v>213</v>
      </c>
      <c r="C78" s="26"/>
      <c r="D78" s="26" t="s">
        <v>215</v>
      </c>
      <c r="E78" s="26" t="s">
        <v>217</v>
      </c>
      <c r="F78" s="26" t="s">
        <v>216</v>
      </c>
      <c r="G78" s="26"/>
      <c r="H78" s="26"/>
      <c r="I78" s="26">
        <f>SUM(I79:I82)</f>
        <v>0</v>
      </c>
      <c r="J78" s="5" t="s">
        <v>254</v>
      </c>
      <c r="K78" s="27"/>
      <c r="L78" s="23"/>
      <c r="M78" s="21"/>
      <c r="N78" s="22"/>
      <c r="O78" s="22"/>
      <c r="P78" s="23"/>
      <c r="Q78" s="21"/>
      <c r="R78" s="22"/>
      <c r="S78" s="22"/>
      <c r="T78" s="23"/>
      <c r="U78" s="21"/>
      <c r="V78" s="28"/>
    </row>
    <row r="79" spans="1:22" s="16" customFormat="1" ht="28" customHeight="1">
      <c r="A79" s="31" t="s">
        <v>3</v>
      </c>
      <c r="B79" s="32" t="s">
        <v>181</v>
      </c>
      <c r="C79" s="33" t="s">
        <v>69</v>
      </c>
      <c r="D79" s="33"/>
      <c r="E79" s="33"/>
      <c r="F79" s="33"/>
      <c r="G79" s="33">
        <v>1</v>
      </c>
      <c r="H79" s="33">
        <v>0</v>
      </c>
      <c r="I79" s="33">
        <f>G79*H79</f>
        <v>0</v>
      </c>
      <c r="J79" s="34" t="s">
        <v>29</v>
      </c>
      <c r="K79" s="35"/>
      <c r="L79" s="39"/>
      <c r="M79" s="40"/>
      <c r="N79" s="38"/>
      <c r="O79" s="36"/>
      <c r="P79" s="37"/>
      <c r="Q79" s="35"/>
      <c r="R79" s="36"/>
      <c r="S79" s="36"/>
      <c r="T79" s="37"/>
      <c r="U79" s="35"/>
      <c r="V79" s="37"/>
    </row>
    <row r="80" spans="1:22" s="30" customFormat="1" ht="28" customHeight="1">
      <c r="A80" s="31" t="s">
        <v>67</v>
      </c>
      <c r="B80" s="32" t="s">
        <v>182</v>
      </c>
      <c r="C80" s="33" t="s">
        <v>69</v>
      </c>
      <c r="D80" s="33"/>
      <c r="E80" s="33"/>
      <c r="F80" s="33"/>
      <c r="G80" s="33">
        <v>1</v>
      </c>
      <c r="H80" s="33">
        <v>0</v>
      </c>
      <c r="I80" s="33">
        <f>G80*H80</f>
        <v>0</v>
      </c>
      <c r="J80" s="34" t="s">
        <v>126</v>
      </c>
      <c r="K80" s="35"/>
      <c r="L80" s="37"/>
      <c r="M80" s="35"/>
      <c r="N80" s="38"/>
      <c r="O80" s="36"/>
      <c r="P80" s="37"/>
      <c r="Q80" s="35"/>
      <c r="R80" s="36"/>
      <c r="S80" s="36"/>
      <c r="T80" s="37"/>
      <c r="U80" s="35"/>
      <c r="V80" s="37"/>
    </row>
    <row r="81" spans="1:22" s="30" customFormat="1" ht="28" customHeight="1">
      <c r="A81" s="31" t="s">
        <v>71</v>
      </c>
      <c r="B81" s="32" t="s">
        <v>183</v>
      </c>
      <c r="C81" s="33"/>
      <c r="D81" s="33"/>
      <c r="E81" s="33"/>
      <c r="F81" s="33"/>
      <c r="G81" s="33">
        <v>1</v>
      </c>
      <c r="H81" s="33">
        <v>0</v>
      </c>
      <c r="I81" s="33">
        <f>G81*H81</f>
        <v>0</v>
      </c>
      <c r="J81" s="34" t="s">
        <v>29</v>
      </c>
      <c r="K81" s="35"/>
      <c r="L81" s="37"/>
      <c r="M81" s="35"/>
      <c r="N81" s="38"/>
      <c r="O81" s="36"/>
      <c r="P81" s="37"/>
      <c r="Q81" s="35"/>
      <c r="R81" s="36"/>
      <c r="S81" s="36"/>
      <c r="T81" s="37"/>
      <c r="U81" s="35"/>
      <c r="V81" s="37"/>
    </row>
    <row r="82" spans="1:22" s="30" customFormat="1" ht="28" customHeight="1">
      <c r="A82" s="31" t="s">
        <v>8</v>
      </c>
      <c r="B82" s="32" t="s">
        <v>184</v>
      </c>
      <c r="C82" s="33" t="s">
        <v>185</v>
      </c>
      <c r="D82" s="33"/>
      <c r="E82" s="33"/>
      <c r="F82" s="33"/>
      <c r="G82" s="33">
        <v>1</v>
      </c>
      <c r="H82" s="33">
        <v>0</v>
      </c>
      <c r="I82" s="33">
        <f>G82*H82</f>
        <v>0</v>
      </c>
      <c r="J82" s="34" t="s">
        <v>186</v>
      </c>
      <c r="K82" s="35"/>
      <c r="L82" s="37"/>
      <c r="M82" s="35"/>
      <c r="N82" s="36"/>
      <c r="O82" s="36"/>
      <c r="P82" s="39"/>
      <c r="Q82" s="40"/>
      <c r="R82" s="38"/>
      <c r="S82" s="38"/>
      <c r="T82" s="39"/>
      <c r="U82" s="40"/>
      <c r="V82" s="37"/>
    </row>
    <row r="83" spans="1:22" s="30" customFormat="1" ht="43" customHeight="1">
      <c r="A83" s="17">
        <v>1.4</v>
      </c>
      <c r="B83" s="18" t="s">
        <v>187</v>
      </c>
      <c r="C83" s="19"/>
      <c r="D83" s="19" t="s">
        <v>289</v>
      </c>
      <c r="E83" s="19" t="s">
        <v>290</v>
      </c>
      <c r="F83" s="19"/>
      <c r="G83" s="19"/>
      <c r="H83" s="19"/>
      <c r="I83" s="19">
        <f>I84+I89+I94</f>
        <v>3245988</v>
      </c>
      <c r="J83" s="20" t="s">
        <v>188</v>
      </c>
      <c r="K83" s="21"/>
      <c r="L83" s="23"/>
      <c r="M83" s="21"/>
      <c r="N83" s="22"/>
      <c r="O83" s="22"/>
      <c r="P83" s="23"/>
      <c r="Q83" s="21"/>
      <c r="R83" s="22"/>
      <c r="S83" s="22"/>
      <c r="T83" s="23"/>
      <c r="U83" s="21"/>
      <c r="V83" s="23"/>
    </row>
    <row r="84" spans="1:22" s="16" customFormat="1" ht="43" customHeight="1">
      <c r="A84" s="24" t="s">
        <v>189</v>
      </c>
      <c r="B84" s="25" t="s">
        <v>190</v>
      </c>
      <c r="C84" s="45" t="s">
        <v>191</v>
      </c>
      <c r="D84" s="46" t="s">
        <v>291</v>
      </c>
      <c r="E84" s="46" t="s">
        <v>292</v>
      </c>
      <c r="F84" s="46" t="s">
        <v>216</v>
      </c>
      <c r="G84" s="26"/>
      <c r="H84" s="26"/>
      <c r="I84" s="26">
        <f>SUM(I85:I88)</f>
        <v>1733488</v>
      </c>
      <c r="J84" s="5" t="s">
        <v>192</v>
      </c>
      <c r="K84" s="27"/>
      <c r="L84" s="28"/>
      <c r="M84" s="21"/>
      <c r="N84" s="22"/>
      <c r="O84" s="22"/>
      <c r="P84" s="23"/>
      <c r="Q84" s="21"/>
      <c r="R84" s="22"/>
      <c r="S84" s="22"/>
      <c r="T84" s="23"/>
      <c r="U84" s="27"/>
      <c r="V84" s="28"/>
    </row>
    <row r="85" spans="1:22" s="16" customFormat="1" ht="28" customHeight="1">
      <c r="A85" s="31" t="s">
        <v>3</v>
      </c>
      <c r="B85" s="32" t="s">
        <v>193</v>
      </c>
      <c r="C85" s="33" t="s">
        <v>194</v>
      </c>
      <c r="D85" s="33"/>
      <c r="E85" s="33"/>
      <c r="F85" s="33"/>
      <c r="G85" s="33">
        <v>1</v>
      </c>
      <c r="H85" s="33">
        <v>151988</v>
      </c>
      <c r="I85" s="33">
        <f>G85*H85</f>
        <v>151988</v>
      </c>
      <c r="J85" s="34" t="s">
        <v>195</v>
      </c>
      <c r="K85" s="35"/>
      <c r="L85" s="37"/>
      <c r="M85" s="40"/>
      <c r="N85" s="36"/>
      <c r="O85" s="36"/>
      <c r="P85" s="37"/>
      <c r="Q85" s="35"/>
      <c r="R85" s="36"/>
      <c r="S85" s="36"/>
      <c r="T85" s="37"/>
      <c r="U85" s="35"/>
      <c r="V85" s="37"/>
    </row>
    <row r="86" spans="1:22" s="30" customFormat="1" ht="28" customHeight="1">
      <c r="A86" s="31" t="s">
        <v>241</v>
      </c>
      <c r="B86" s="32" t="s">
        <v>242</v>
      </c>
      <c r="C86" s="33" t="s">
        <v>243</v>
      </c>
      <c r="D86" s="33"/>
      <c r="E86" s="33"/>
      <c r="F86" s="33"/>
      <c r="G86" s="33">
        <v>2</v>
      </c>
      <c r="H86" s="33">
        <v>204800</v>
      </c>
      <c r="I86" s="33">
        <f>G86*H86</f>
        <v>409600</v>
      </c>
      <c r="J86" s="34" t="s">
        <v>244</v>
      </c>
      <c r="K86" s="35"/>
      <c r="L86" s="37"/>
      <c r="M86" s="35"/>
      <c r="N86" s="36"/>
      <c r="O86" s="38"/>
      <c r="P86" s="37"/>
      <c r="Q86" s="35"/>
      <c r="R86" s="36"/>
      <c r="S86" s="38"/>
      <c r="T86" s="37"/>
      <c r="U86" s="35"/>
      <c r="V86" s="37"/>
    </row>
    <row r="87" spans="1:22" s="30" customFormat="1" ht="28" customHeight="1">
      <c r="A87" s="31" t="s">
        <v>71</v>
      </c>
      <c r="B87" s="32" t="s">
        <v>245</v>
      </c>
      <c r="C87" s="33" t="s">
        <v>246</v>
      </c>
      <c r="D87" s="33"/>
      <c r="E87" s="33"/>
      <c r="F87" s="33"/>
      <c r="G87" s="33">
        <f>21*2</f>
        <v>42</v>
      </c>
      <c r="H87" s="33">
        <v>26950</v>
      </c>
      <c r="I87" s="33">
        <f>G87*H87</f>
        <v>1131900</v>
      </c>
      <c r="J87" s="34" t="s">
        <v>247</v>
      </c>
      <c r="K87" s="35"/>
      <c r="L87" s="37"/>
      <c r="M87" s="35"/>
      <c r="N87" s="36"/>
      <c r="O87" s="38"/>
      <c r="P87" s="37"/>
      <c r="Q87" s="35"/>
      <c r="R87" s="36"/>
      <c r="S87" s="38"/>
      <c r="T87" s="37"/>
      <c r="U87" s="35"/>
      <c r="V87" s="37"/>
    </row>
    <row r="88" spans="1:22" s="30" customFormat="1" ht="28" customHeight="1">
      <c r="A88" s="31" t="s">
        <v>86</v>
      </c>
      <c r="B88" s="32" t="s">
        <v>248</v>
      </c>
      <c r="C88" s="33" t="s">
        <v>249</v>
      </c>
      <c r="D88" s="33"/>
      <c r="E88" s="33"/>
      <c r="F88" s="33"/>
      <c r="G88" s="33">
        <v>10</v>
      </c>
      <c r="H88" s="33">
        <v>4000</v>
      </c>
      <c r="I88" s="33">
        <f>G88*H88</f>
        <v>40000</v>
      </c>
      <c r="J88" s="34" t="s">
        <v>250</v>
      </c>
      <c r="K88" s="35"/>
      <c r="L88" s="37"/>
      <c r="M88" s="35"/>
      <c r="N88" s="36"/>
      <c r="O88" s="38"/>
      <c r="P88" s="39"/>
      <c r="Q88" s="35"/>
      <c r="R88" s="36"/>
      <c r="S88" s="38"/>
      <c r="T88" s="39"/>
      <c r="U88" s="35"/>
      <c r="V88" s="37"/>
    </row>
    <row r="89" spans="1:22" s="30" customFormat="1" ht="39" customHeight="1">
      <c r="A89" s="24" t="s">
        <v>251</v>
      </c>
      <c r="B89" s="25" t="s">
        <v>252</v>
      </c>
      <c r="C89" s="26"/>
      <c r="D89" s="26" t="s">
        <v>293</v>
      </c>
      <c r="E89" s="26" t="s">
        <v>294</v>
      </c>
      <c r="F89" s="26" t="s">
        <v>220</v>
      </c>
      <c r="G89" s="26"/>
      <c r="H89" s="26"/>
      <c r="I89" s="26">
        <f>SUM(I90:I93)</f>
        <v>1251948</v>
      </c>
      <c r="J89" s="5" t="s">
        <v>253</v>
      </c>
      <c r="K89" s="27"/>
      <c r="L89" s="28"/>
      <c r="M89" s="21"/>
      <c r="N89" s="22"/>
      <c r="O89" s="22"/>
      <c r="P89" s="23"/>
      <c r="Q89" s="21"/>
      <c r="R89" s="22"/>
      <c r="S89" s="22"/>
      <c r="T89" s="28"/>
      <c r="U89" s="27"/>
      <c r="V89" s="28"/>
    </row>
    <row r="90" spans="1:22" s="30" customFormat="1" ht="28" customHeight="1">
      <c r="A90" s="31" t="s">
        <v>223</v>
      </c>
      <c r="B90" s="32" t="s">
        <v>224</v>
      </c>
      <c r="C90" s="33" t="s">
        <v>225</v>
      </c>
      <c r="D90" s="33"/>
      <c r="E90" s="33"/>
      <c r="F90" s="33"/>
      <c r="G90" s="33">
        <v>1</v>
      </c>
      <c r="H90" s="33">
        <v>94420</v>
      </c>
      <c r="I90" s="33">
        <f>G90*H90</f>
        <v>94420</v>
      </c>
      <c r="J90" s="34" t="s">
        <v>70</v>
      </c>
      <c r="K90" s="35"/>
      <c r="L90" s="37"/>
      <c r="M90" s="40"/>
      <c r="N90" s="36"/>
      <c r="O90" s="36"/>
      <c r="P90" s="37"/>
      <c r="Q90" s="35"/>
      <c r="R90" s="36"/>
      <c r="S90" s="36"/>
      <c r="T90" s="37"/>
      <c r="U90" s="35"/>
      <c r="V90" s="37"/>
    </row>
    <row r="91" spans="1:22" s="16" customFormat="1" ht="28" customHeight="1">
      <c r="A91" s="31" t="s">
        <v>226</v>
      </c>
      <c r="B91" s="32" t="s">
        <v>227</v>
      </c>
      <c r="C91" s="33" t="s">
        <v>228</v>
      </c>
      <c r="D91" s="33"/>
      <c r="E91" s="33"/>
      <c r="F91" s="33"/>
      <c r="G91" s="33">
        <v>1</v>
      </c>
      <c r="H91" s="33">
        <v>161000</v>
      </c>
      <c r="I91" s="33">
        <f>G91*H91</f>
        <v>161000</v>
      </c>
      <c r="J91" s="34" t="s">
        <v>29</v>
      </c>
      <c r="K91" s="35"/>
      <c r="L91" s="37"/>
      <c r="M91" s="35"/>
      <c r="N91" s="38"/>
      <c r="O91" s="36"/>
      <c r="P91" s="37"/>
      <c r="Q91" s="35"/>
      <c r="R91" s="38"/>
      <c r="S91" s="36"/>
      <c r="T91" s="37"/>
      <c r="U91" s="35"/>
      <c r="V91" s="37"/>
    </row>
    <row r="92" spans="1:22" s="30" customFormat="1" ht="28" customHeight="1">
      <c r="A92" s="31" t="s">
        <v>71</v>
      </c>
      <c r="B92" s="32" t="s">
        <v>229</v>
      </c>
      <c r="C92" s="33" t="s">
        <v>230</v>
      </c>
      <c r="D92" s="33"/>
      <c r="E92" s="33"/>
      <c r="F92" s="33"/>
      <c r="G92" s="33">
        <v>1</v>
      </c>
      <c r="H92" s="33">
        <v>916528</v>
      </c>
      <c r="I92" s="33">
        <f>G92*H92</f>
        <v>916528</v>
      </c>
      <c r="J92" s="34" t="s">
        <v>231</v>
      </c>
      <c r="K92" s="35"/>
      <c r="L92" s="37"/>
      <c r="M92" s="35"/>
      <c r="N92" s="36"/>
      <c r="O92" s="38"/>
      <c r="P92" s="37"/>
      <c r="Q92" s="35"/>
      <c r="R92" s="36"/>
      <c r="S92" s="38"/>
      <c r="T92" s="37"/>
      <c r="U92" s="35"/>
      <c r="V92" s="37"/>
    </row>
    <row r="93" spans="1:22" s="30" customFormat="1" ht="28" customHeight="1">
      <c r="A93" s="31" t="s">
        <v>86</v>
      </c>
      <c r="B93" s="32" t="s">
        <v>232</v>
      </c>
      <c r="C93" s="33" t="s">
        <v>233</v>
      </c>
      <c r="D93" s="33"/>
      <c r="E93" s="33"/>
      <c r="F93" s="33"/>
      <c r="G93" s="33">
        <v>20</v>
      </c>
      <c r="H93" s="33">
        <v>4000</v>
      </c>
      <c r="I93" s="33">
        <f>G93*H93</f>
        <v>80000</v>
      </c>
      <c r="J93" s="34" t="s">
        <v>29</v>
      </c>
      <c r="K93" s="35"/>
      <c r="L93" s="37"/>
      <c r="M93" s="35"/>
      <c r="N93" s="38"/>
      <c r="O93" s="38"/>
      <c r="P93" s="37"/>
      <c r="Q93" s="35"/>
      <c r="R93" s="38"/>
      <c r="S93" s="38"/>
      <c r="T93" s="37"/>
      <c r="U93" s="35"/>
      <c r="V93" s="37"/>
    </row>
    <row r="94" spans="1:22" s="30" customFormat="1" ht="43" customHeight="1">
      <c r="A94" s="24" t="s">
        <v>234</v>
      </c>
      <c r="B94" s="25" t="s">
        <v>235</v>
      </c>
      <c r="C94" s="26"/>
      <c r="D94" s="26" t="s">
        <v>239</v>
      </c>
      <c r="E94" s="26" t="s">
        <v>287</v>
      </c>
      <c r="F94" s="26" t="s">
        <v>219</v>
      </c>
      <c r="G94" s="26"/>
      <c r="H94" s="26"/>
      <c r="I94" s="26">
        <f>SUM(I95:I95)</f>
        <v>260552</v>
      </c>
      <c r="J94" s="5" t="s">
        <v>70</v>
      </c>
      <c r="K94" s="27"/>
      <c r="L94" s="28"/>
      <c r="M94" s="27"/>
      <c r="N94" s="29"/>
      <c r="O94" s="29"/>
      <c r="P94" s="28"/>
      <c r="Q94" s="27"/>
      <c r="R94" s="29"/>
      <c r="S94" s="29"/>
      <c r="T94" s="28"/>
      <c r="U94" s="27"/>
      <c r="V94" s="28"/>
    </row>
    <row r="95" spans="1:22" s="30" customFormat="1" ht="28" customHeight="1">
      <c r="A95" s="31" t="s">
        <v>3</v>
      </c>
      <c r="B95" s="32" t="s">
        <v>236</v>
      </c>
      <c r="C95" s="33" t="s">
        <v>237</v>
      </c>
      <c r="D95" s="33"/>
      <c r="E95" s="33"/>
      <c r="F95" s="33"/>
      <c r="G95" s="33">
        <v>1</v>
      </c>
      <c r="H95" s="33">
        <v>260552</v>
      </c>
      <c r="I95" s="33">
        <f>G95*H95</f>
        <v>260552</v>
      </c>
      <c r="J95" s="34" t="s">
        <v>70</v>
      </c>
      <c r="K95" s="35"/>
      <c r="L95" s="37"/>
      <c r="M95" s="35"/>
      <c r="N95" s="36"/>
      <c r="O95" s="36"/>
      <c r="P95" s="37"/>
      <c r="Q95" s="35"/>
      <c r="R95" s="36"/>
      <c r="S95" s="36"/>
      <c r="T95" s="37"/>
      <c r="U95" s="35"/>
      <c r="V95" s="37"/>
    </row>
    <row r="96" spans="1:22" s="30" customFormat="1" ht="43" customHeight="1">
      <c r="A96" s="47">
        <v>2</v>
      </c>
      <c r="B96" s="48" t="s">
        <v>221</v>
      </c>
      <c r="C96" s="49"/>
      <c r="D96" s="10" t="s">
        <v>321</v>
      </c>
      <c r="E96" s="10" t="s">
        <v>322</v>
      </c>
      <c r="F96" s="10" t="s">
        <v>328</v>
      </c>
      <c r="G96" s="50"/>
      <c r="H96" s="10"/>
      <c r="I96" s="51">
        <f>I97</f>
        <v>1323470</v>
      </c>
      <c r="J96" s="52"/>
      <c r="K96" s="53"/>
      <c r="L96" s="55"/>
      <c r="M96" s="53"/>
      <c r="N96" s="54"/>
      <c r="O96" s="54"/>
      <c r="P96" s="55"/>
      <c r="Q96" s="53"/>
      <c r="R96" s="54"/>
      <c r="S96" s="54"/>
      <c r="T96" s="55"/>
      <c r="U96" s="53"/>
      <c r="V96" s="55"/>
    </row>
    <row r="97" spans="1:22" s="16" customFormat="1" ht="43" customHeight="1">
      <c r="A97" s="17">
        <v>2.1</v>
      </c>
      <c r="B97" s="18" t="s">
        <v>222</v>
      </c>
      <c r="C97" s="56"/>
      <c r="D97" s="17" t="s">
        <v>293</v>
      </c>
      <c r="E97" s="17" t="s">
        <v>294</v>
      </c>
      <c r="F97" s="58"/>
      <c r="G97" s="22"/>
      <c r="H97" s="17"/>
      <c r="I97" s="57">
        <f>I98+I104+I111+I113+I116</f>
        <v>1323470</v>
      </c>
      <c r="J97" s="59"/>
      <c r="K97" s="60"/>
      <c r="L97" s="61"/>
      <c r="M97" s="60"/>
      <c r="N97" s="58"/>
      <c r="O97" s="58"/>
      <c r="P97" s="61"/>
      <c r="Q97" s="60"/>
      <c r="R97" s="58"/>
      <c r="S97" s="58"/>
      <c r="T97" s="61"/>
      <c r="U97" s="60"/>
      <c r="V97" s="61"/>
    </row>
    <row r="98" spans="1:22" s="16" customFormat="1" ht="47" customHeight="1">
      <c r="A98" s="24" t="s">
        <v>269</v>
      </c>
      <c r="B98" s="25" t="s">
        <v>270</v>
      </c>
      <c r="C98" s="44"/>
      <c r="D98" s="24" t="s">
        <v>342</v>
      </c>
      <c r="E98" s="66" t="s">
        <v>343</v>
      </c>
      <c r="F98" s="24" t="s">
        <v>344</v>
      </c>
      <c r="G98" s="29"/>
      <c r="H98" s="62"/>
      <c r="I98" s="62">
        <f>SUM(I99:I103)</f>
        <v>79774</v>
      </c>
      <c r="J98" s="63"/>
      <c r="K98" s="64"/>
      <c r="L98" s="61"/>
      <c r="M98" s="60"/>
      <c r="N98" s="66"/>
      <c r="O98" s="66"/>
      <c r="P98" s="65"/>
      <c r="Q98" s="64"/>
      <c r="R98" s="66"/>
      <c r="S98" s="66"/>
      <c r="T98" s="65"/>
      <c r="U98" s="64"/>
      <c r="V98" s="65"/>
    </row>
    <row r="99" spans="1:22" s="30" customFormat="1" ht="57" customHeight="1">
      <c r="A99" s="31" t="s">
        <v>24</v>
      </c>
      <c r="B99" s="67" t="s">
        <v>271</v>
      </c>
      <c r="C99" s="32" t="s">
        <v>272</v>
      </c>
      <c r="D99" s="24"/>
      <c r="E99" s="66"/>
      <c r="F99" s="24"/>
      <c r="G99" s="36">
        <v>1</v>
      </c>
      <c r="H99" s="68">
        <v>5154</v>
      </c>
      <c r="I99" s="68">
        <f>G99*H99</f>
        <v>5154</v>
      </c>
      <c r="J99" s="70" t="s">
        <v>1</v>
      </c>
      <c r="K99" s="71"/>
      <c r="L99" s="75"/>
      <c r="M99" s="71"/>
      <c r="N99" s="73"/>
      <c r="O99" s="73"/>
      <c r="P99" s="74"/>
      <c r="Q99" s="71"/>
      <c r="R99" s="73"/>
      <c r="S99" s="73"/>
      <c r="T99" s="74"/>
      <c r="U99" s="71"/>
      <c r="V99" s="74"/>
    </row>
    <row r="100" spans="1:22" s="30" customFormat="1" ht="31" customHeight="1">
      <c r="A100" s="31" t="s">
        <v>26</v>
      </c>
      <c r="B100" s="67" t="s">
        <v>273</v>
      </c>
      <c r="C100" s="32" t="s">
        <v>274</v>
      </c>
      <c r="D100" s="24"/>
      <c r="E100" s="73"/>
      <c r="F100" s="24"/>
      <c r="G100" s="36">
        <v>3</v>
      </c>
      <c r="H100" s="68">
        <v>14500</v>
      </c>
      <c r="I100" s="68">
        <f>G100*H100</f>
        <v>43500</v>
      </c>
      <c r="J100" s="70" t="s">
        <v>29</v>
      </c>
      <c r="K100" s="71"/>
      <c r="L100" s="75"/>
      <c r="M100" s="76"/>
      <c r="N100" s="73"/>
      <c r="O100" s="73"/>
      <c r="P100" s="74"/>
      <c r="Q100" s="71"/>
      <c r="R100" s="73"/>
      <c r="S100" s="73"/>
      <c r="T100" s="74"/>
      <c r="U100" s="71"/>
      <c r="V100" s="74"/>
    </row>
    <row r="101" spans="1:22" s="30" customFormat="1" ht="31" customHeight="1">
      <c r="A101" s="31" t="s">
        <v>30</v>
      </c>
      <c r="B101" s="67" t="s">
        <v>275</v>
      </c>
      <c r="C101" s="32" t="s">
        <v>276</v>
      </c>
      <c r="D101" s="24"/>
      <c r="E101" s="73"/>
      <c r="F101" s="24"/>
      <c r="G101" s="36">
        <v>1</v>
      </c>
      <c r="H101" s="68">
        <v>0</v>
      </c>
      <c r="I101" s="68">
        <f>G101*H101</f>
        <v>0</v>
      </c>
      <c r="J101" s="70" t="s">
        <v>29</v>
      </c>
      <c r="K101" s="71"/>
      <c r="L101" s="74"/>
      <c r="M101" s="76"/>
      <c r="N101" s="73"/>
      <c r="O101" s="73"/>
      <c r="P101" s="74"/>
      <c r="Q101" s="71"/>
      <c r="R101" s="73"/>
      <c r="S101" s="73"/>
      <c r="T101" s="74"/>
      <c r="U101" s="71"/>
      <c r="V101" s="74"/>
    </row>
    <row r="102" spans="1:22" s="30" customFormat="1" ht="31" customHeight="1">
      <c r="A102" s="31" t="s">
        <v>33</v>
      </c>
      <c r="B102" s="67" t="s">
        <v>277</v>
      </c>
      <c r="C102" s="32" t="s">
        <v>278</v>
      </c>
      <c r="D102" s="24"/>
      <c r="E102" s="73"/>
      <c r="F102" s="24"/>
      <c r="G102" s="36">
        <v>1</v>
      </c>
      <c r="H102" s="68">
        <v>29120</v>
      </c>
      <c r="I102" s="68">
        <f>G102*H102</f>
        <v>29120</v>
      </c>
      <c r="J102" s="70" t="s">
        <v>29</v>
      </c>
      <c r="K102" s="71"/>
      <c r="L102" s="74"/>
      <c r="M102" s="76"/>
      <c r="N102" s="73"/>
      <c r="O102" s="73"/>
      <c r="P102" s="74"/>
      <c r="Q102" s="71"/>
      <c r="R102" s="73"/>
      <c r="S102" s="73"/>
      <c r="T102" s="74"/>
      <c r="U102" s="71"/>
      <c r="V102" s="74"/>
    </row>
    <row r="103" spans="1:22" s="30" customFormat="1" ht="31" customHeight="1">
      <c r="A103" s="31" t="s">
        <v>4</v>
      </c>
      <c r="B103" s="67" t="s">
        <v>279</v>
      </c>
      <c r="C103" s="32" t="s">
        <v>280</v>
      </c>
      <c r="D103" s="24"/>
      <c r="E103" s="73"/>
      <c r="F103" s="24"/>
      <c r="G103" s="36">
        <v>100</v>
      </c>
      <c r="H103" s="68">
        <v>20</v>
      </c>
      <c r="I103" s="68">
        <f>G103*H103</f>
        <v>2000</v>
      </c>
      <c r="J103" s="70" t="s">
        <v>29</v>
      </c>
      <c r="K103" s="71"/>
      <c r="L103" s="74"/>
      <c r="M103" s="76"/>
      <c r="N103" s="73"/>
      <c r="O103" s="73"/>
      <c r="P103" s="74"/>
      <c r="Q103" s="71"/>
      <c r="R103" s="73"/>
      <c r="S103" s="73"/>
      <c r="T103" s="74"/>
      <c r="U103" s="71"/>
      <c r="V103" s="74"/>
    </row>
    <row r="104" spans="1:22" s="16" customFormat="1" ht="43" customHeight="1">
      <c r="A104" s="24" t="s">
        <v>281</v>
      </c>
      <c r="B104" s="25" t="s">
        <v>282</v>
      </c>
      <c r="C104" s="44"/>
      <c r="D104" s="24" t="s">
        <v>342</v>
      </c>
      <c r="E104" s="66" t="s">
        <v>343</v>
      </c>
      <c r="F104" s="24" t="s">
        <v>344</v>
      </c>
      <c r="G104" s="29"/>
      <c r="H104" s="62"/>
      <c r="I104" s="62">
        <f>SUM(I105:I110)</f>
        <v>91320</v>
      </c>
      <c r="J104" s="63"/>
      <c r="K104" s="64"/>
      <c r="L104" s="114"/>
      <c r="M104" s="60"/>
      <c r="N104" s="58"/>
      <c r="O104" s="58"/>
      <c r="P104" s="65"/>
      <c r="Q104" s="64"/>
      <c r="R104" s="66"/>
      <c r="S104" s="66"/>
      <c r="T104" s="65"/>
      <c r="U104" s="64"/>
      <c r="V104" s="65"/>
    </row>
    <row r="105" spans="1:22" s="30" customFormat="1" ht="31" customHeight="1">
      <c r="A105" s="31" t="s">
        <v>24</v>
      </c>
      <c r="B105" s="32" t="s">
        <v>345</v>
      </c>
      <c r="C105" s="67"/>
      <c r="D105" s="24"/>
      <c r="E105" s="73"/>
      <c r="F105" s="24"/>
      <c r="G105" s="36">
        <v>1</v>
      </c>
      <c r="H105" s="68">
        <v>0</v>
      </c>
      <c r="I105" s="68">
        <f t="shared" ref="I105:I110" si="6">G105*H105</f>
        <v>0</v>
      </c>
      <c r="J105" s="70" t="s">
        <v>29</v>
      </c>
      <c r="K105" s="71"/>
      <c r="L105" s="74"/>
      <c r="M105" s="76"/>
      <c r="N105" s="73"/>
      <c r="O105" s="73"/>
      <c r="P105" s="74"/>
      <c r="Q105" s="71"/>
      <c r="R105" s="73"/>
      <c r="S105" s="73"/>
      <c r="T105" s="74"/>
      <c r="U105" s="71"/>
      <c r="V105" s="74"/>
    </row>
    <row r="106" spans="1:22" s="30" customFormat="1" ht="45" customHeight="1">
      <c r="A106" s="31" t="s">
        <v>26</v>
      </c>
      <c r="B106" s="32" t="s">
        <v>255</v>
      </c>
      <c r="C106" s="67" t="s">
        <v>258</v>
      </c>
      <c r="D106" s="24"/>
      <c r="E106" s="73"/>
      <c r="F106" s="24"/>
      <c r="G106" s="36">
        <v>1</v>
      </c>
      <c r="H106" s="68">
        <v>41200</v>
      </c>
      <c r="I106" s="68">
        <f t="shared" si="6"/>
        <v>41200</v>
      </c>
      <c r="J106" s="70" t="s">
        <v>29</v>
      </c>
      <c r="K106" s="71"/>
      <c r="L106" s="74"/>
      <c r="M106" s="76"/>
      <c r="N106" s="72"/>
      <c r="O106" s="73"/>
      <c r="P106" s="74"/>
      <c r="Q106" s="71"/>
      <c r="R106" s="73"/>
      <c r="S106" s="73"/>
      <c r="T106" s="74"/>
      <c r="U106" s="71"/>
      <c r="V106" s="74"/>
    </row>
    <row r="107" spans="1:22" s="30" customFormat="1" ht="31" customHeight="1">
      <c r="A107" s="31" t="s">
        <v>30</v>
      </c>
      <c r="B107" s="32" t="s">
        <v>259</v>
      </c>
      <c r="C107" s="32" t="s">
        <v>278</v>
      </c>
      <c r="D107" s="24"/>
      <c r="E107" s="73"/>
      <c r="F107" s="24"/>
      <c r="G107" s="36">
        <v>1</v>
      </c>
      <c r="H107" s="68">
        <v>29120</v>
      </c>
      <c r="I107" s="68">
        <f t="shared" si="6"/>
        <v>29120</v>
      </c>
      <c r="J107" s="70" t="s">
        <v>29</v>
      </c>
      <c r="K107" s="71"/>
      <c r="L107" s="74"/>
      <c r="M107" s="71"/>
      <c r="N107" s="72"/>
      <c r="O107" s="73"/>
      <c r="P107" s="74"/>
      <c r="Q107" s="71"/>
      <c r="R107" s="73"/>
      <c r="S107" s="73"/>
      <c r="T107" s="74"/>
      <c r="U107" s="71"/>
      <c r="V107" s="74"/>
    </row>
    <row r="108" spans="1:22" s="30" customFormat="1" ht="31" customHeight="1">
      <c r="A108" s="31" t="s">
        <v>33</v>
      </c>
      <c r="B108" s="32" t="s">
        <v>260</v>
      </c>
      <c r="C108" s="67"/>
      <c r="D108" s="24"/>
      <c r="E108" s="73"/>
      <c r="F108" s="24"/>
      <c r="G108" s="36">
        <v>0</v>
      </c>
      <c r="H108" s="68">
        <v>0</v>
      </c>
      <c r="I108" s="68">
        <f t="shared" si="6"/>
        <v>0</v>
      </c>
      <c r="J108" s="70" t="s">
        <v>29</v>
      </c>
      <c r="K108" s="71"/>
      <c r="L108" s="74"/>
      <c r="M108" s="71"/>
      <c r="N108" s="72"/>
      <c r="O108" s="72"/>
      <c r="P108" s="74"/>
      <c r="Q108" s="71"/>
      <c r="R108" s="73"/>
      <c r="S108" s="73"/>
      <c r="T108" s="74"/>
      <c r="U108" s="71"/>
      <c r="V108" s="74"/>
    </row>
    <row r="109" spans="1:22" s="30" customFormat="1" ht="31" customHeight="1">
      <c r="A109" s="31" t="s">
        <v>4</v>
      </c>
      <c r="B109" s="32" t="s">
        <v>261</v>
      </c>
      <c r="C109" s="67" t="s">
        <v>262</v>
      </c>
      <c r="D109" s="24"/>
      <c r="E109" s="73"/>
      <c r="F109" s="24"/>
      <c r="G109" s="36">
        <v>300</v>
      </c>
      <c r="H109" s="68">
        <v>50</v>
      </c>
      <c r="I109" s="68">
        <f t="shared" si="6"/>
        <v>15000</v>
      </c>
      <c r="J109" s="70" t="s">
        <v>175</v>
      </c>
      <c r="K109" s="71"/>
      <c r="L109" s="74"/>
      <c r="M109" s="71"/>
      <c r="N109" s="73"/>
      <c r="O109" s="72"/>
      <c r="P109" s="74"/>
      <c r="Q109" s="71"/>
      <c r="R109" s="73"/>
      <c r="S109" s="73"/>
      <c r="T109" s="74"/>
      <c r="U109" s="71"/>
      <c r="V109" s="74"/>
    </row>
    <row r="110" spans="1:22" s="30" customFormat="1" ht="31" customHeight="1">
      <c r="A110" s="31" t="s">
        <v>116</v>
      </c>
      <c r="B110" s="32" t="s">
        <v>263</v>
      </c>
      <c r="C110" s="67"/>
      <c r="D110" s="24"/>
      <c r="E110" s="73"/>
      <c r="F110" s="24"/>
      <c r="G110" s="36">
        <v>600</v>
      </c>
      <c r="H110" s="68">
        <v>10</v>
      </c>
      <c r="I110" s="68">
        <f t="shared" si="6"/>
        <v>6000</v>
      </c>
      <c r="J110" s="70" t="s">
        <v>29</v>
      </c>
      <c r="K110" s="71"/>
      <c r="L110" s="74"/>
      <c r="M110" s="71"/>
      <c r="N110" s="73"/>
      <c r="O110" s="72"/>
      <c r="P110" s="74"/>
      <c r="Q110" s="71"/>
      <c r="R110" s="73"/>
      <c r="S110" s="73"/>
      <c r="T110" s="74"/>
      <c r="U110" s="71"/>
      <c r="V110" s="74"/>
    </row>
    <row r="111" spans="1:22" s="16" customFormat="1" ht="43" customHeight="1">
      <c r="A111" s="24" t="s">
        <v>264</v>
      </c>
      <c r="B111" s="25" t="s">
        <v>265</v>
      </c>
      <c r="C111" s="44"/>
      <c r="D111" s="24" t="s">
        <v>342</v>
      </c>
      <c r="E111" s="66" t="s">
        <v>343</v>
      </c>
      <c r="F111" s="24" t="s">
        <v>344</v>
      </c>
      <c r="G111" s="29"/>
      <c r="H111" s="62"/>
      <c r="I111" s="62">
        <f>I112</f>
        <v>535248</v>
      </c>
      <c r="J111" s="63"/>
      <c r="K111" s="64"/>
      <c r="L111" s="65"/>
      <c r="M111" s="64"/>
      <c r="N111" s="66"/>
      <c r="O111" s="66"/>
      <c r="P111" s="61"/>
      <c r="Q111" s="60"/>
      <c r="R111" s="58"/>
      <c r="S111" s="58"/>
      <c r="T111" s="61"/>
      <c r="U111" s="64"/>
      <c r="V111" s="65"/>
    </row>
    <row r="112" spans="1:22" s="30" customFormat="1" ht="31" customHeight="1">
      <c r="A112" s="31" t="s">
        <v>24</v>
      </c>
      <c r="B112" s="32" t="s">
        <v>266</v>
      </c>
      <c r="C112" s="67" t="s">
        <v>267</v>
      </c>
      <c r="D112" s="24"/>
      <c r="E112" s="73"/>
      <c r="F112" s="24"/>
      <c r="G112" s="36">
        <v>42</v>
      </c>
      <c r="H112" s="68">
        <v>12744</v>
      </c>
      <c r="I112" s="68">
        <f>G112*H112</f>
        <v>535248</v>
      </c>
      <c r="J112" s="70" t="s">
        <v>254</v>
      </c>
      <c r="K112" s="71"/>
      <c r="L112" s="74"/>
      <c r="M112" s="71"/>
      <c r="N112" s="73"/>
      <c r="O112" s="78"/>
      <c r="P112" s="75"/>
      <c r="Q112" s="77"/>
      <c r="R112" s="78"/>
      <c r="S112" s="78"/>
      <c r="T112" s="75"/>
      <c r="U112" s="77"/>
      <c r="V112" s="79"/>
    </row>
    <row r="113" spans="1:31" s="16" customFormat="1" ht="43" customHeight="1">
      <c r="A113" s="24" t="s">
        <v>268</v>
      </c>
      <c r="B113" s="25" t="s">
        <v>330</v>
      </c>
      <c r="C113" s="44"/>
      <c r="D113" s="24" t="s">
        <v>342</v>
      </c>
      <c r="E113" s="66" t="s">
        <v>343</v>
      </c>
      <c r="F113" s="24" t="s">
        <v>344</v>
      </c>
      <c r="G113" s="29"/>
      <c r="H113" s="62"/>
      <c r="I113" s="62">
        <f>I114+I115</f>
        <v>536128</v>
      </c>
      <c r="J113" s="63"/>
      <c r="K113" s="64"/>
      <c r="L113" s="65"/>
      <c r="M113" s="64"/>
      <c r="N113" s="66"/>
      <c r="O113" s="66"/>
      <c r="P113" s="65"/>
      <c r="Q113" s="60"/>
      <c r="R113" s="58"/>
      <c r="S113" s="58"/>
      <c r="T113" s="61"/>
      <c r="U113" s="60"/>
      <c r="V113" s="65"/>
    </row>
    <row r="114" spans="1:31" s="30" customFormat="1" ht="31" customHeight="1">
      <c r="A114" s="31" t="s">
        <v>24</v>
      </c>
      <c r="B114" s="32" t="s">
        <v>331</v>
      </c>
      <c r="C114" s="67" t="s">
        <v>332</v>
      </c>
      <c r="D114" s="24"/>
      <c r="E114" s="73"/>
      <c r="F114" s="24"/>
      <c r="G114" s="36">
        <v>14</v>
      </c>
      <c r="H114" s="68">
        <v>34902</v>
      </c>
      <c r="I114" s="68">
        <f>G114*H114</f>
        <v>488628</v>
      </c>
      <c r="J114" s="70" t="s">
        <v>29</v>
      </c>
      <c r="K114" s="71"/>
      <c r="L114" s="74"/>
      <c r="M114" s="71"/>
      <c r="N114" s="73"/>
      <c r="O114" s="73"/>
      <c r="P114" s="74"/>
      <c r="Q114" s="76"/>
      <c r="R114" s="73"/>
      <c r="S114" s="73"/>
      <c r="T114" s="74"/>
      <c r="U114" s="76"/>
      <c r="V114" s="74"/>
    </row>
    <row r="115" spans="1:31" s="30" customFormat="1" ht="31" customHeight="1">
      <c r="A115" s="31" t="s">
        <v>26</v>
      </c>
      <c r="B115" s="32" t="s">
        <v>333</v>
      </c>
      <c r="C115" s="67" t="s">
        <v>334</v>
      </c>
      <c r="D115" s="24"/>
      <c r="E115" s="73"/>
      <c r="F115" s="24"/>
      <c r="G115" s="36">
        <v>10</v>
      </c>
      <c r="H115" s="68">
        <v>4750</v>
      </c>
      <c r="I115" s="68">
        <f>G115*H115</f>
        <v>47500</v>
      </c>
      <c r="J115" s="70" t="s">
        <v>29</v>
      </c>
      <c r="K115" s="71"/>
      <c r="L115" s="74"/>
      <c r="M115" s="71"/>
      <c r="N115" s="73"/>
      <c r="O115" s="73"/>
      <c r="P115" s="74"/>
      <c r="Q115" s="76"/>
      <c r="R115" s="73"/>
      <c r="S115" s="73"/>
      <c r="T115" s="74"/>
      <c r="U115" s="76"/>
      <c r="V115" s="74"/>
    </row>
    <row r="116" spans="1:31" s="16" customFormat="1" ht="43" customHeight="1">
      <c r="A116" s="24" t="s">
        <v>335</v>
      </c>
      <c r="B116" s="25" t="s">
        <v>336</v>
      </c>
      <c r="C116" s="44"/>
      <c r="D116" s="24" t="s">
        <v>342</v>
      </c>
      <c r="E116" s="66" t="s">
        <v>343</v>
      </c>
      <c r="F116" s="24" t="s">
        <v>344</v>
      </c>
      <c r="G116" s="29"/>
      <c r="H116" s="62"/>
      <c r="I116" s="62">
        <f>SUM(I117:I119)</f>
        <v>81000</v>
      </c>
      <c r="J116" s="63"/>
      <c r="K116" s="64"/>
      <c r="L116" s="65"/>
      <c r="M116" s="60"/>
      <c r="N116" s="58"/>
      <c r="O116" s="58"/>
      <c r="P116" s="61"/>
      <c r="Q116" s="60"/>
      <c r="R116" s="58"/>
      <c r="S116" s="58"/>
      <c r="T116" s="61"/>
      <c r="U116" s="60"/>
      <c r="V116" s="61"/>
    </row>
    <row r="117" spans="1:31" s="30" customFormat="1" ht="31" customHeight="1">
      <c r="A117" s="31" t="s">
        <v>24</v>
      </c>
      <c r="B117" s="67" t="s">
        <v>337</v>
      </c>
      <c r="C117" s="67"/>
      <c r="D117" s="24"/>
      <c r="E117" s="73"/>
      <c r="F117" s="24"/>
      <c r="G117" s="36">
        <v>1</v>
      </c>
      <c r="H117" s="68">
        <v>0</v>
      </c>
      <c r="I117" s="68">
        <f>G117*H117</f>
        <v>0</v>
      </c>
      <c r="J117" s="70"/>
      <c r="K117" s="71"/>
      <c r="L117" s="74"/>
      <c r="M117" s="76"/>
      <c r="N117" s="72"/>
      <c r="O117" s="73"/>
      <c r="P117" s="74"/>
      <c r="Q117" s="71"/>
      <c r="R117" s="73"/>
      <c r="S117" s="73"/>
      <c r="T117" s="74"/>
      <c r="U117" s="71"/>
      <c r="V117" s="74"/>
    </row>
    <row r="118" spans="1:31" s="30" customFormat="1" ht="31" customHeight="1">
      <c r="A118" s="31" t="s">
        <v>26</v>
      </c>
      <c r="B118" s="67" t="s">
        <v>338</v>
      </c>
      <c r="C118" s="67" t="s">
        <v>339</v>
      </c>
      <c r="D118" s="24"/>
      <c r="E118" s="73"/>
      <c r="F118" s="24"/>
      <c r="G118" s="36">
        <v>140</v>
      </c>
      <c r="H118" s="69">
        <v>100</v>
      </c>
      <c r="I118" s="68">
        <f>G118*H118</f>
        <v>14000</v>
      </c>
      <c r="J118" s="70" t="s">
        <v>29</v>
      </c>
      <c r="K118" s="71"/>
      <c r="L118" s="74"/>
      <c r="M118" s="71"/>
      <c r="N118" s="72"/>
      <c r="O118" s="73"/>
      <c r="P118" s="74"/>
      <c r="Q118" s="71"/>
      <c r="R118" s="73"/>
      <c r="S118" s="73"/>
      <c r="T118" s="74"/>
      <c r="U118" s="71"/>
      <c r="V118" s="74"/>
    </row>
    <row r="119" spans="1:31" s="30" customFormat="1" ht="31" customHeight="1">
      <c r="A119" s="31" t="s">
        <v>30</v>
      </c>
      <c r="B119" s="67" t="s">
        <v>340</v>
      </c>
      <c r="C119" s="67" t="s">
        <v>341</v>
      </c>
      <c r="D119" s="24"/>
      <c r="E119" s="73"/>
      <c r="F119" s="24"/>
      <c r="G119" s="36">
        <v>10</v>
      </c>
      <c r="H119" s="69">
        <v>6700</v>
      </c>
      <c r="I119" s="68">
        <f>G119*H119</f>
        <v>67000</v>
      </c>
      <c r="J119" s="70" t="s">
        <v>29</v>
      </c>
      <c r="K119" s="71"/>
      <c r="L119" s="74"/>
      <c r="M119" s="71"/>
      <c r="N119" s="73"/>
      <c r="O119" s="73"/>
      <c r="P119" s="74"/>
      <c r="Q119" s="76"/>
      <c r="R119" s="72"/>
      <c r="S119" s="73"/>
      <c r="T119" s="74"/>
      <c r="U119" s="76"/>
      <c r="V119" s="75"/>
    </row>
    <row r="120" spans="1:31" s="30" customFormat="1" ht="43" customHeight="1">
      <c r="A120" s="47">
        <v>3</v>
      </c>
      <c r="B120" s="48" t="s">
        <v>307</v>
      </c>
      <c r="C120" s="49"/>
      <c r="D120" s="10" t="s">
        <v>321</v>
      </c>
      <c r="E120" s="10" t="s">
        <v>322</v>
      </c>
      <c r="F120" s="10" t="s">
        <v>329</v>
      </c>
      <c r="G120" s="100"/>
      <c r="H120" s="10"/>
      <c r="I120" s="51">
        <f>I121+I123</f>
        <v>16715600</v>
      </c>
      <c r="J120" s="52"/>
      <c r="K120" s="53"/>
      <c r="L120" s="55"/>
      <c r="M120" s="53"/>
      <c r="N120" s="54"/>
      <c r="O120" s="54"/>
      <c r="P120" s="55"/>
      <c r="Q120" s="53"/>
      <c r="R120" s="54"/>
      <c r="S120" s="54"/>
      <c r="T120" s="55"/>
      <c r="U120" s="53"/>
      <c r="V120" s="55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s="16" customFormat="1" ht="43" customHeight="1">
      <c r="A121" s="17">
        <v>3.1</v>
      </c>
      <c r="B121" s="82" t="s">
        <v>308</v>
      </c>
      <c r="C121" s="58"/>
      <c r="D121" s="17" t="s">
        <v>319</v>
      </c>
      <c r="E121" s="17" t="s">
        <v>320</v>
      </c>
      <c r="F121" s="17" t="s">
        <v>298</v>
      </c>
      <c r="G121" s="101"/>
      <c r="H121" s="83"/>
      <c r="I121" s="83">
        <f>I122</f>
        <v>13027600</v>
      </c>
      <c r="J121" s="84"/>
      <c r="K121" s="85"/>
      <c r="L121" s="87"/>
      <c r="M121" s="85"/>
      <c r="N121" s="86"/>
      <c r="O121" s="108"/>
      <c r="P121" s="23"/>
      <c r="Q121" s="21"/>
      <c r="R121" s="58"/>
      <c r="S121" s="58"/>
      <c r="T121" s="61"/>
      <c r="U121" s="60"/>
      <c r="V121" s="61"/>
    </row>
    <row r="122" spans="1:31" s="30" customFormat="1" ht="43" customHeight="1">
      <c r="A122" s="31" t="s">
        <v>309</v>
      </c>
      <c r="B122" s="88" t="s">
        <v>310</v>
      </c>
      <c r="C122" s="36" t="s">
        <v>311</v>
      </c>
      <c r="D122" s="31"/>
      <c r="E122" s="31"/>
      <c r="F122" s="31"/>
      <c r="G122" s="95">
        <v>1</v>
      </c>
      <c r="H122" s="89">
        <v>13027600</v>
      </c>
      <c r="I122" s="89">
        <f>G122*H122</f>
        <v>13027600</v>
      </c>
      <c r="J122" s="90" t="s">
        <v>312</v>
      </c>
      <c r="K122" s="105"/>
      <c r="L122" s="107"/>
      <c r="M122" s="105"/>
      <c r="N122" s="106"/>
      <c r="O122" s="109"/>
      <c r="P122" s="115"/>
      <c r="Q122" s="118"/>
      <c r="R122" s="110"/>
      <c r="S122" s="110"/>
      <c r="T122" s="74"/>
      <c r="U122" s="71"/>
      <c r="V122" s="74"/>
    </row>
    <row r="123" spans="1:31" s="16" customFormat="1" ht="43" customHeight="1">
      <c r="A123" s="17">
        <v>3.2</v>
      </c>
      <c r="B123" s="91" t="s">
        <v>313</v>
      </c>
      <c r="C123" s="58"/>
      <c r="D123" s="17" t="s">
        <v>293</v>
      </c>
      <c r="E123" s="17" t="s">
        <v>294</v>
      </c>
      <c r="F123" s="17" t="s">
        <v>298</v>
      </c>
      <c r="G123" s="101"/>
      <c r="H123" s="83"/>
      <c r="I123" s="83">
        <f>I124+I125</f>
        <v>3688000</v>
      </c>
      <c r="J123" s="84"/>
      <c r="K123" s="85"/>
      <c r="L123" s="87"/>
      <c r="M123" s="85"/>
      <c r="N123" s="86"/>
      <c r="O123" s="108"/>
      <c r="P123" s="23"/>
      <c r="Q123" s="21"/>
      <c r="R123" s="58"/>
      <c r="S123" s="58"/>
      <c r="T123" s="61"/>
      <c r="U123" s="60"/>
      <c r="V123" s="61"/>
    </row>
    <row r="124" spans="1:31" s="30" customFormat="1" ht="43" customHeight="1">
      <c r="A124" s="31" t="s">
        <v>314</v>
      </c>
      <c r="B124" s="88" t="s">
        <v>315</v>
      </c>
      <c r="C124" s="73"/>
      <c r="D124" s="73"/>
      <c r="E124" s="73"/>
      <c r="F124" s="73"/>
      <c r="G124" s="95">
        <v>1</v>
      </c>
      <c r="H124" s="89">
        <v>0</v>
      </c>
      <c r="I124" s="89">
        <v>0</v>
      </c>
      <c r="J124" s="90"/>
      <c r="K124" s="92"/>
      <c r="L124" s="94"/>
      <c r="M124" s="92"/>
      <c r="N124" s="93"/>
      <c r="O124" s="111"/>
      <c r="P124" s="37"/>
      <c r="Q124" s="35"/>
      <c r="R124" s="73"/>
      <c r="S124" s="73"/>
      <c r="T124" s="74"/>
      <c r="U124" s="71"/>
      <c r="V124" s="74"/>
    </row>
    <row r="125" spans="1:31" s="81" customFormat="1" ht="43" customHeight="1" thickBot="1">
      <c r="A125" s="31" t="s">
        <v>316</v>
      </c>
      <c r="B125" s="88" t="s">
        <v>317</v>
      </c>
      <c r="C125" s="36" t="s">
        <v>318</v>
      </c>
      <c r="D125" s="73"/>
      <c r="E125" s="73"/>
      <c r="F125" s="73"/>
      <c r="G125" s="95">
        <v>1</v>
      </c>
      <c r="H125" s="89">
        <v>3688000</v>
      </c>
      <c r="I125" s="89">
        <v>3688000</v>
      </c>
      <c r="J125" s="96" t="s">
        <v>1</v>
      </c>
      <c r="K125" s="102"/>
      <c r="L125" s="104"/>
      <c r="M125" s="102"/>
      <c r="N125" s="103"/>
      <c r="O125" s="116"/>
      <c r="P125" s="117"/>
      <c r="Q125" s="119"/>
      <c r="R125" s="120"/>
      <c r="S125" s="98"/>
      <c r="T125" s="99"/>
      <c r="U125" s="97"/>
      <c r="V125" s="99"/>
    </row>
    <row r="126" spans="1:31">
      <c r="D126" s="80"/>
      <c r="F126" s="80"/>
    </row>
    <row r="127" spans="1:31">
      <c r="F127" s="80"/>
    </row>
    <row r="128" spans="1:31">
      <c r="F128" s="80"/>
    </row>
    <row r="129" spans="6:6">
      <c r="F129" s="80"/>
    </row>
    <row r="130" spans="6:6">
      <c r="F130" s="80"/>
    </row>
    <row r="131" spans="6:6">
      <c r="F131" s="80"/>
    </row>
    <row r="132" spans="6:6">
      <c r="F132" s="80"/>
    </row>
    <row r="133" spans="6:6">
      <c r="F133" s="80"/>
    </row>
    <row r="134" spans="6:6">
      <c r="F134" s="80"/>
    </row>
    <row r="135" spans="6:6">
      <c r="F135" s="80"/>
    </row>
  </sheetData>
  <mergeCells count="5">
    <mergeCell ref="B5:C5"/>
    <mergeCell ref="K2:L2"/>
    <mergeCell ref="M2:P2"/>
    <mergeCell ref="Q2:T2"/>
    <mergeCell ref="U2:V2"/>
  </mergeCells>
  <phoneticPr fontId="3" type="noConversion"/>
  <pageMargins left="0.75000000000000011" right="0.75000000000000011" top="1" bottom="1" header="0.5" footer="0.5"/>
  <pageSetup paperSize="10" scale="55" fitToHeight="7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Carlton Aslett</dc:creator>
  <cp:lastModifiedBy>Michael Ellenrieder</cp:lastModifiedBy>
  <cp:lastPrinted>2012-09-26T23:17:12Z</cp:lastPrinted>
  <dcterms:created xsi:type="dcterms:W3CDTF">2012-09-04T00:52:32Z</dcterms:created>
  <dcterms:modified xsi:type="dcterms:W3CDTF">2013-10-17T06:03:49Z</dcterms:modified>
</cp:coreProperties>
</file>